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28.1.1.42\fp_statistic\قسم الإحصاء\التحول الرقمي\البيانات المفتوحة\الميزانية النهائي\"/>
    </mc:Choice>
  </mc:AlternateContent>
  <xr:revisionPtr revIDLastSave="0" documentId="13_ncr:1_{04C73A54-DCF9-4A31-AC71-EAE86B2D59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البيانات الوصفية" sheetId="27" r:id="rId1"/>
    <sheet name="المتغيرات" sheetId="28" r:id="rId2"/>
    <sheet name="البيانات" sheetId="29" r:id="rId3"/>
    <sheet name="1" sheetId="16" r:id="rId4"/>
    <sheet name="2" sheetId="22" r:id="rId5"/>
    <sheet name="1-2" sheetId="23" r:id="rId6"/>
    <sheet name="2-2" sheetId="24" r:id="rId7"/>
    <sheet name="3" sheetId="25" r:id="rId8"/>
    <sheet name="1-3" sheetId="26" r:id="rId9"/>
    <sheet name="4" sheetId="9" r:id="rId10"/>
    <sheet name="1-4" sheetId="8" r:id="rId11"/>
  </sheets>
  <definedNames>
    <definedName name="_xlnm._FilterDatabase" localSheetId="10" hidden="1">'1-4'!$B$5:$G$102</definedName>
    <definedName name="_GoBack" localSheetId="9">'4'!$D$7</definedName>
    <definedName name="_xlnm.Print_Area" localSheetId="3">'1'!$B$1:$F$45</definedName>
    <definedName name="_xlnm.Print_Area" localSheetId="5">'1-2'!$B$1:$E$103</definedName>
    <definedName name="_xlnm.Print_Area" localSheetId="10">'1-4'!$B$1:$G$102</definedName>
    <definedName name="_xlnm.Print_Area" localSheetId="4">'2'!$B$1:$D$74</definedName>
    <definedName name="_xlnm.Print_Area" localSheetId="6">'2-2'!$B$1:$F$41</definedName>
    <definedName name="_xlnm.Print_Area" localSheetId="7">'3'!$B$1:$D$19</definedName>
    <definedName name="_xlnm.Print_Area" localSheetId="9">'4'!$B$1:$F$71</definedName>
    <definedName name="_xlnm.Print_Titles" localSheetId="5">'1-2'!$1:$5</definedName>
    <definedName name="_xlnm.Print_Titles" localSheetId="10">'1-4'!$1:$6</definedName>
    <definedName name="_xlnm.Print_Titles" localSheetId="4">'2'!$1:$5</definedName>
    <definedName name="_xlnm.Print_Titles" localSheetId="9">'4'!$1:$6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4" l="1"/>
  <c r="F22" i="24"/>
  <c r="F43" i="24" s="1"/>
  <c r="G101" i="8" l="1"/>
  <c r="G78" i="8"/>
  <c r="G18" i="8" l="1"/>
  <c r="F53" i="8" l="1"/>
  <c r="E53" i="8"/>
  <c r="F40" i="8"/>
  <c r="E40" i="8"/>
  <c r="G23" i="8"/>
  <c r="E71" i="9"/>
  <c r="D71" i="9"/>
  <c r="F70" i="9"/>
  <c r="F68" i="9"/>
  <c r="F8" i="9"/>
  <c r="F7" i="9"/>
  <c r="F9" i="9" l="1"/>
  <c r="F10" i="9"/>
  <c r="F11" i="9"/>
  <c r="E22" i="23" l="1"/>
  <c r="D74" i="22"/>
  <c r="F24" i="8" l="1"/>
  <c r="E24" i="8"/>
  <c r="E77" i="23"/>
  <c r="E101" i="23"/>
  <c r="E58" i="23"/>
  <c r="E43" i="23"/>
  <c r="G44" i="8" l="1"/>
  <c r="F45" i="9" l="1"/>
  <c r="F100" i="8" l="1"/>
  <c r="E80" i="8"/>
  <c r="F80" i="8"/>
  <c r="F67" i="9"/>
  <c r="F69" i="9"/>
  <c r="G79" i="8"/>
  <c r="E87" i="8"/>
  <c r="F87" i="8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71" i="9" l="1"/>
  <c r="G50" i="8" l="1"/>
  <c r="E100" i="8"/>
  <c r="G73" i="8"/>
  <c r="G75" i="8"/>
  <c r="G74" i="8"/>
  <c r="G76" i="8"/>
  <c r="G77" i="8"/>
  <c r="G80" i="8" l="1"/>
  <c r="F13" i="26" l="1"/>
  <c r="F10" i="26"/>
  <c r="E69" i="23" l="1"/>
  <c r="E54" i="23"/>
  <c r="E63" i="23"/>
  <c r="F38" i="16" l="1"/>
  <c r="F34" i="16"/>
  <c r="F71" i="8" l="1"/>
  <c r="E71" i="8"/>
  <c r="G69" i="8"/>
  <c r="G9" i="8" l="1"/>
  <c r="G10" i="8"/>
  <c r="G11" i="8"/>
  <c r="G12" i="8"/>
  <c r="G13" i="8"/>
  <c r="G14" i="8"/>
  <c r="G15" i="8"/>
  <c r="G16" i="8"/>
  <c r="G17" i="8"/>
  <c r="G19" i="8"/>
  <c r="G20" i="8"/>
  <c r="G21" i="8"/>
  <c r="G22" i="8"/>
  <c r="G8" i="8"/>
  <c r="G43" i="8"/>
  <c r="G45" i="8"/>
  <c r="G46" i="8"/>
  <c r="G47" i="8"/>
  <c r="G48" i="8"/>
  <c r="G49" i="8"/>
  <c r="G51" i="8"/>
  <c r="G52" i="8"/>
  <c r="G32" i="8"/>
  <c r="G33" i="8"/>
  <c r="G34" i="8"/>
  <c r="G35" i="8"/>
  <c r="G36" i="8"/>
  <c r="G37" i="8"/>
  <c r="G38" i="8"/>
  <c r="G39" i="8"/>
  <c r="G31" i="8"/>
  <c r="G24" i="8" l="1"/>
  <c r="E98" i="23"/>
  <c r="E88" i="23"/>
  <c r="E25" i="23" l="1"/>
  <c r="F41" i="16" l="1"/>
  <c r="F45" i="16" s="1"/>
  <c r="F57" i="8" l="1"/>
  <c r="E80" i="23" l="1"/>
  <c r="E83" i="23"/>
  <c r="E103" i="23" l="1"/>
  <c r="E105" i="23" s="1"/>
  <c r="F91" i="8"/>
  <c r="E91" i="8"/>
  <c r="E83" i="8"/>
  <c r="F63" i="8"/>
  <c r="E63" i="8"/>
  <c r="E57" i="8"/>
  <c r="G86" i="8"/>
  <c r="E102" i="8" l="1"/>
  <c r="G66" i="8"/>
  <c r="G67" i="8"/>
  <c r="E104" i="8" l="1"/>
  <c r="G95" i="8"/>
  <c r="G94" i="8"/>
  <c r="G96" i="8"/>
  <c r="G97" i="8"/>
  <c r="G98" i="8"/>
  <c r="G99" i="8"/>
  <c r="G56" i="8"/>
  <c r="G55" i="8"/>
  <c r="G57" i="8" l="1"/>
  <c r="G62" i="8" l="1"/>
  <c r="G27" i="8" l="1"/>
  <c r="G29" i="8"/>
  <c r="G30" i="8"/>
  <c r="F11" i="16" l="1"/>
  <c r="G26" i="8"/>
  <c r="D10" i="25"/>
  <c r="G93" i="8"/>
  <c r="G68" i="8"/>
  <c r="G28" i="8"/>
  <c r="G70" i="8"/>
  <c r="G60" i="8"/>
  <c r="G61" i="8"/>
  <c r="G59" i="8"/>
  <c r="G42" i="8"/>
  <c r="F83" i="8"/>
  <c r="F102" i="8" s="1"/>
  <c r="D19" i="25"/>
  <c r="D18" i="25"/>
  <c r="D13" i="25"/>
  <c r="G90" i="8"/>
  <c r="G89" i="8"/>
  <c r="G85" i="8"/>
  <c r="G82" i="8"/>
  <c r="F20" i="16"/>
  <c r="F17" i="16"/>
  <c r="F35" i="16" s="1"/>
  <c r="F104" i="8" l="1"/>
  <c r="G53" i="8"/>
  <c r="G40" i="8"/>
  <c r="F36" i="16"/>
  <c r="G87" i="8"/>
  <c r="G83" i="8"/>
  <c r="G100" i="8"/>
  <c r="G63" i="8"/>
  <c r="G91" i="8"/>
  <c r="G71" i="8"/>
  <c r="D14" i="25"/>
  <c r="G10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haithem hilal Al hassni</author>
  </authors>
  <commentList>
    <comment ref="B43" authorId="0" shapeId="0" xr:uid="{F211E69A-F0F3-4B3D-84AE-FD7DA0A36414}">
      <text>
        <r>
          <rPr>
            <b/>
            <sz val="9"/>
            <color indexed="81"/>
            <rFont val="Tahoma"/>
            <family val="2"/>
          </rPr>
          <t>haithem hilal Al hassni: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<sst xmlns="http://schemas.openxmlformats.org/spreadsheetml/2006/main" count="604" uniqueCount="356">
  <si>
    <t>رقم</t>
  </si>
  <si>
    <t>البيان</t>
  </si>
  <si>
    <t>1)</t>
  </si>
  <si>
    <t>جملة قطاع الخدمات العامة</t>
  </si>
  <si>
    <t>3)</t>
  </si>
  <si>
    <t>4)</t>
  </si>
  <si>
    <t>وزارة التربية والتعليم</t>
  </si>
  <si>
    <t>جملة قطاع التعليم</t>
  </si>
  <si>
    <t>5)</t>
  </si>
  <si>
    <t>جملة قطاع الصحة</t>
  </si>
  <si>
    <t>6)</t>
  </si>
  <si>
    <t>جملة قطاع الضمان والرعاية الاجتماعية</t>
  </si>
  <si>
    <t>7)</t>
  </si>
  <si>
    <t>8)</t>
  </si>
  <si>
    <t>9)</t>
  </si>
  <si>
    <t>10)</t>
  </si>
  <si>
    <t>12)</t>
  </si>
  <si>
    <t>جملة قطاع النقل والإتصالات</t>
  </si>
  <si>
    <t>احتياطي مخصص</t>
  </si>
  <si>
    <t>جدول رقم (4)</t>
  </si>
  <si>
    <t>المصروفات</t>
  </si>
  <si>
    <t>هيئة الوثائق والمحفوظات الوطنية</t>
  </si>
  <si>
    <t>جدول رقم (4/ 1)</t>
  </si>
  <si>
    <t>تقديرات المصروفات الجارية والرأسمالية حسب التخصصات الوظيفية</t>
  </si>
  <si>
    <t>وزارة الداخلية</t>
  </si>
  <si>
    <t>قطاع الصحة:</t>
  </si>
  <si>
    <t>قطاع الضمان والرعاية الاجتماعية:</t>
  </si>
  <si>
    <t>جهاز الرقابة المالية والإدارية للدولة</t>
  </si>
  <si>
    <t>جملة قطاع الزراعة والثروة السمكية</t>
  </si>
  <si>
    <t>مكتب نائب رئيس الوزراء لشؤون مجلس الوزراء</t>
  </si>
  <si>
    <t>مؤسسات أخرى</t>
  </si>
  <si>
    <t>وزارة المالية (مخصصات أخرى)</t>
  </si>
  <si>
    <t>تقديرات المصروفات الجارية والرأسمالية</t>
  </si>
  <si>
    <t>قطاع الثقافة والشؤون الدينية:</t>
  </si>
  <si>
    <t>جملة قطاع الثقافة والشؤون الدينية</t>
  </si>
  <si>
    <t>جدول رقم (1)</t>
  </si>
  <si>
    <t>تقديرات الميزانية</t>
  </si>
  <si>
    <t>أولاً :</t>
  </si>
  <si>
    <t>جدول رقم (2)</t>
  </si>
  <si>
    <t>ثانياً :</t>
  </si>
  <si>
    <t xml:space="preserve">       جملة المصروفات الاستثمارية </t>
  </si>
  <si>
    <t>جملة المساهمات والنفقات الأخرى</t>
  </si>
  <si>
    <t>ـ القروض المتوقع استلامها</t>
  </si>
  <si>
    <t>ـ القروض المتوقع سدادها</t>
  </si>
  <si>
    <t>جملة وسائل التمويل</t>
  </si>
  <si>
    <t>الأمانة العامة لمجلس الوزراء</t>
  </si>
  <si>
    <t>وزارة الداخليــة</t>
  </si>
  <si>
    <t xml:space="preserve">وزارة التنمية الاجتماعية </t>
  </si>
  <si>
    <t>مجلس الدولة</t>
  </si>
  <si>
    <t>جدول رقم (2/ 1)</t>
  </si>
  <si>
    <t>مجلـس الشـــورى</t>
  </si>
  <si>
    <t>مجلــس الدولـــة</t>
  </si>
  <si>
    <t>2)</t>
  </si>
  <si>
    <t>وزارة الدفــاع</t>
  </si>
  <si>
    <t>جملة قطاع الدفاع</t>
  </si>
  <si>
    <t>وزارة الداخليـة</t>
  </si>
  <si>
    <t>وزارة الصحـــة</t>
  </si>
  <si>
    <t xml:space="preserve">جملة قطاع الزراعة والثروة السمكية </t>
  </si>
  <si>
    <t>هيئة تنظيم الإتصالات</t>
  </si>
  <si>
    <t>جدول رقم (2/2)</t>
  </si>
  <si>
    <t>تقديرات الايرادات الجارية</t>
  </si>
  <si>
    <t>رقم الحساب</t>
  </si>
  <si>
    <t>بند</t>
  </si>
  <si>
    <t>فصل</t>
  </si>
  <si>
    <t>باب</t>
  </si>
  <si>
    <t>البيــــان</t>
  </si>
  <si>
    <t xml:space="preserve">      رسـوم الترخيص بإستقدام العمال غير العُمانيين </t>
  </si>
  <si>
    <t xml:space="preserve">      رسوم البلدية على الإيجارات</t>
  </si>
  <si>
    <t xml:space="preserve">      رسـوم المعاملات العقاريـــة </t>
  </si>
  <si>
    <t xml:space="preserve">      رسوم فنادق ومرافق أخرى</t>
  </si>
  <si>
    <t xml:space="preserve">      رســوم امتياز مرافق</t>
  </si>
  <si>
    <t xml:space="preserve">      رسوم محلية مختلفة</t>
  </si>
  <si>
    <t xml:space="preserve">      ضريبة جمركيــــــة</t>
  </si>
  <si>
    <t xml:space="preserve">      فائض الهيئات العامة</t>
  </si>
  <si>
    <t xml:space="preserve">      فوائد على ودائع البنوك والقروض المدينة</t>
  </si>
  <si>
    <t xml:space="preserve">      رســوم الهجرة والجــوازات</t>
  </si>
  <si>
    <t xml:space="preserve">      تعويضات وغرامات وجزاءات</t>
  </si>
  <si>
    <t xml:space="preserve">      مبيعات مواد غذائيــة</t>
  </si>
  <si>
    <t>جدول رقم (3)</t>
  </si>
  <si>
    <t>تقديرات الايرادات الرأسمالية والاستردادات الرأسمالية</t>
  </si>
  <si>
    <t xml:space="preserve">وزارة المالية   </t>
  </si>
  <si>
    <t>جدول رقم (3/ 1)</t>
  </si>
  <si>
    <t>استردادات قروض من هيئات ومؤسسات عامة وغيرها</t>
  </si>
  <si>
    <t>(ألف ريال عُماني)</t>
  </si>
  <si>
    <t>قطاع الخدمات العامة:</t>
  </si>
  <si>
    <t>(مليون ريال عُماني)</t>
  </si>
  <si>
    <t>الجارية</t>
  </si>
  <si>
    <t>الرأسمالية</t>
  </si>
  <si>
    <t>جملة قطاع الأخرى</t>
  </si>
  <si>
    <t>جملة شؤون اقتصادية أخرى</t>
  </si>
  <si>
    <t>وزارة الإعلام</t>
  </si>
  <si>
    <t xml:space="preserve">وزارة الأوقاف والشؤون الدينية </t>
  </si>
  <si>
    <t>وسائل التمويل:</t>
  </si>
  <si>
    <t>وزارة الأوقاف والشؤون الدينية</t>
  </si>
  <si>
    <t>وزارة الإعـــلام</t>
  </si>
  <si>
    <t>إيرادات رأسمالية:</t>
  </si>
  <si>
    <t>إستردادات رأسمالية:</t>
  </si>
  <si>
    <t>المتحف الوطني</t>
  </si>
  <si>
    <t>إجمالي تقديرات الاستردادات الرأسمالية</t>
  </si>
  <si>
    <t>إجمالي تقديرات الايرادات الرأسمالية</t>
  </si>
  <si>
    <t>قطاع الزراعة والثروة السمكية:</t>
  </si>
  <si>
    <t>قطاع الإسكان:</t>
  </si>
  <si>
    <t>استردادات رأسمالية:</t>
  </si>
  <si>
    <t>جملة قطاع الإسكان</t>
  </si>
  <si>
    <t xml:space="preserve">جملة المصروفات الجارية </t>
  </si>
  <si>
    <t xml:space="preserve">  </t>
  </si>
  <si>
    <t>11)</t>
  </si>
  <si>
    <t>جهاز الضرائب</t>
  </si>
  <si>
    <t>جهـاز الضرائب</t>
  </si>
  <si>
    <t xml:space="preserve">وزارة العدل والشؤون القانونية </t>
  </si>
  <si>
    <t xml:space="preserve">وزارة التجارة والصناعة وترويج الاستثمار </t>
  </si>
  <si>
    <t>وزارة الطاقة والمعادن</t>
  </si>
  <si>
    <t xml:space="preserve">وزارة الثروة الزراعية والسمكية وموارد المياه </t>
  </si>
  <si>
    <t>وزارة التنمية الاجتماعية</t>
  </si>
  <si>
    <t xml:space="preserve">وزارة النقل والاتصالات وتقنية المعلومات </t>
  </si>
  <si>
    <t xml:space="preserve">وزارة الاسكان والتخطيط العمراني </t>
  </si>
  <si>
    <t>مجلس الشورى</t>
  </si>
  <si>
    <t xml:space="preserve">هيئة البيئة </t>
  </si>
  <si>
    <t>هيئة حماية المستهلك</t>
  </si>
  <si>
    <t xml:space="preserve">هيئة الطيران المدني </t>
  </si>
  <si>
    <t>وزارة الدفاع</t>
  </si>
  <si>
    <t>وزارة التراث والسياحة</t>
  </si>
  <si>
    <t>الأمانة العامة لمجلس المناقصات</t>
  </si>
  <si>
    <t>جامعة التقنية والعلوم التطبيقية</t>
  </si>
  <si>
    <t>وزارة العمل</t>
  </si>
  <si>
    <t>الإجمالي العام</t>
  </si>
  <si>
    <t xml:space="preserve">إجمالــي الإيـرادات </t>
  </si>
  <si>
    <t>شرطة عُمان السلطانية</t>
  </si>
  <si>
    <t>وزارة الإعــلام</t>
  </si>
  <si>
    <t>ديوان البلاط السلطاني</t>
  </si>
  <si>
    <t xml:space="preserve">شؤون البلاط السلطاني </t>
  </si>
  <si>
    <t xml:space="preserve">الأمانة العامة لمجلس الوزراء </t>
  </si>
  <si>
    <t>وزارة المالية</t>
  </si>
  <si>
    <t>وزارة الخارجية</t>
  </si>
  <si>
    <t>وزارة التجارة والصناعة وترويج الإستثمار</t>
  </si>
  <si>
    <t>وزارة الثروة الزراعية والسمكية وموارد المياه</t>
  </si>
  <si>
    <t>وزارة العدل والشؤون القانونية</t>
  </si>
  <si>
    <t>وزارة الصحة</t>
  </si>
  <si>
    <t>وزارة النقل والإتصالات وتقنية المعلومات</t>
  </si>
  <si>
    <t>وزارة الإسكان والتخطيط العمراني</t>
  </si>
  <si>
    <t>الأمانة العامة للإحتفالات الوطنية</t>
  </si>
  <si>
    <t xml:space="preserve">مجلس الشورى </t>
  </si>
  <si>
    <t>وزارة الثقافة والرياضة والشباب</t>
  </si>
  <si>
    <t>وزارة التعليم العالي والبحث العلمي والإبتكار</t>
  </si>
  <si>
    <t>وزارة الإقتصاد</t>
  </si>
  <si>
    <t>هيئة البيئة</t>
  </si>
  <si>
    <t>الهيئة العامة للمناطق الإقتصادية الخاصة والمناطق الحرة</t>
  </si>
  <si>
    <t>المجلس العُماني للإختصاصات الطبية</t>
  </si>
  <si>
    <t>هيئة الطيران المدني</t>
  </si>
  <si>
    <t>هيئة تنمية المؤسسات الصغيرة والمتوسطة</t>
  </si>
  <si>
    <t>وحدة متابعة تنفيذ رؤية عُمان 2040</t>
  </si>
  <si>
    <t>جهاز الاستثمار العُماني</t>
  </si>
  <si>
    <t>شرطـة عُمـان السلطانية</t>
  </si>
  <si>
    <t xml:space="preserve">      رسوم دخول المركبات الأجنبية الفارغة </t>
  </si>
  <si>
    <t>إجمالي تقديرات الإيرادات الرأسمالية</t>
  </si>
  <si>
    <t>المركز الوطني للإحصاء والمعلومات</t>
  </si>
  <si>
    <t>تقديرات الإيرادات الرأسمالية والاستردادات الرأسمالية</t>
  </si>
  <si>
    <t>جملة قطاع الأمن والنظام العام</t>
  </si>
  <si>
    <t>محافظة مسقط</t>
  </si>
  <si>
    <t xml:space="preserve">وزارة الإسكان والتخطيط العمراني </t>
  </si>
  <si>
    <t>موازنات الفائض والدعم</t>
  </si>
  <si>
    <t>ديوان البلاط السلطاني:</t>
  </si>
  <si>
    <t xml:space="preserve">وزارة الإعلام </t>
  </si>
  <si>
    <t>وزارة التربية والتعليم (المديرية العامة للكشافة والمرشدات)</t>
  </si>
  <si>
    <t xml:space="preserve">وزارة الثقافة والرياضة والشباب </t>
  </si>
  <si>
    <t>جملة قطاع الضمان والرعاية الإجتماعية</t>
  </si>
  <si>
    <t xml:space="preserve">صندوق التنمية الزراعية </t>
  </si>
  <si>
    <t xml:space="preserve">      إيرادات المطــــارات</t>
  </si>
  <si>
    <t xml:space="preserve">      إيرادات الموانــــيء</t>
  </si>
  <si>
    <t xml:space="preserve">      إيرادات تأجير عقارات حكومية</t>
  </si>
  <si>
    <t xml:space="preserve">      إيرادات زراعية مختلفة</t>
  </si>
  <si>
    <t xml:space="preserve">      إيرادات طبيــــــة</t>
  </si>
  <si>
    <t xml:space="preserve">      إيـرادات متنوعـة </t>
  </si>
  <si>
    <t xml:space="preserve">      إيرادات نفطية أخرى </t>
  </si>
  <si>
    <t xml:space="preserve">      إيرادات تعديـــــن</t>
  </si>
  <si>
    <t xml:space="preserve">      رسوم واتعاب إداريـة مختلفـة</t>
  </si>
  <si>
    <t>قطاع الطاقة والمعادن:</t>
  </si>
  <si>
    <t xml:space="preserve">وزارة التعليم العالي والبحث العلمي والإبتكار </t>
  </si>
  <si>
    <t>وزارة الخارجيـة</t>
  </si>
  <si>
    <t>إيرادات بيع أراضي حكومية</t>
  </si>
  <si>
    <t>تقديرات الإيرادات الجارية لوحدات الجهاز الإداري للدولة</t>
  </si>
  <si>
    <t>تقديرات الإيرادات الجارية حسب التخصصات الوظيفية</t>
  </si>
  <si>
    <t xml:space="preserve">وزارة الماليـــــــة </t>
  </si>
  <si>
    <t>1)  إيــــرادات النــفــــط</t>
  </si>
  <si>
    <t>حسب التخصصات الوظيفية لوحدات الجهاز الإداري للدولة</t>
  </si>
  <si>
    <t>وزارة التنمية الإجتماعية</t>
  </si>
  <si>
    <t xml:space="preserve">7)  مصروفـات الوزارات المدنيـة                      </t>
  </si>
  <si>
    <t xml:space="preserve">6)  مصــروفـات الدفــاع والأمـن      </t>
  </si>
  <si>
    <t xml:space="preserve">5) استردادات رأسماليــة        </t>
  </si>
  <si>
    <t xml:space="preserve">إجمالـي الإنفـاق العام  </t>
  </si>
  <si>
    <t>رابعاً :</t>
  </si>
  <si>
    <t>وزارة النقل والاتصالات وتقنية المعلومات</t>
  </si>
  <si>
    <t>وزارة الاقتصاد</t>
  </si>
  <si>
    <t>هيئة تنظيم الاتصالات</t>
  </si>
  <si>
    <t>وزارة الماليــــة</t>
  </si>
  <si>
    <t>جهاز الإستثمار العُماني</t>
  </si>
  <si>
    <t>الهيئة العُمانية للإعتماد الأكاديمي وضمان جودة التعليم</t>
  </si>
  <si>
    <t xml:space="preserve">الهيئة العامة للمناطق الاقتصادية الخاصة والمناطق الحرة </t>
  </si>
  <si>
    <t>ج - احتياطي مخصص (إيراد غير موزع)</t>
  </si>
  <si>
    <t xml:space="preserve">      أربـاح الاستثمارات في الأسهم وحصص رأس المال</t>
  </si>
  <si>
    <t>إيرادات أخرى</t>
  </si>
  <si>
    <t>الإجمالي ( أ + ب + ج )</t>
  </si>
  <si>
    <t>المجلس الاعلى للقضاء</t>
  </si>
  <si>
    <t>الأكاديمية السلطانية للإدارة</t>
  </si>
  <si>
    <t>محافظة الداخلية</t>
  </si>
  <si>
    <t>محافظة شمال الشرقية</t>
  </si>
  <si>
    <t>محافظة شمال الباطنة</t>
  </si>
  <si>
    <t>محافظة البريمي</t>
  </si>
  <si>
    <t>محافظة الظاهرة</t>
  </si>
  <si>
    <t>محافظة جنوب الشرقية</t>
  </si>
  <si>
    <t>محافظة جنوب الباطنة</t>
  </si>
  <si>
    <t>محافظة الوسطى</t>
  </si>
  <si>
    <t>هيئة الدفاع المدني والاسعاف</t>
  </si>
  <si>
    <t xml:space="preserve">الأكاديمية السلطانية للإدارة </t>
  </si>
  <si>
    <t>محافظة ظفار</t>
  </si>
  <si>
    <t xml:space="preserve">المجلس الأعلى للقضاء </t>
  </si>
  <si>
    <t>محافظة مسندم</t>
  </si>
  <si>
    <t xml:space="preserve">محافظة الداخلية </t>
  </si>
  <si>
    <t xml:space="preserve">محافظة شمال الشرقية </t>
  </si>
  <si>
    <t xml:space="preserve">محافظة الظاهرة </t>
  </si>
  <si>
    <t xml:space="preserve">2)  إيرادات الغـــــــــــاز       </t>
  </si>
  <si>
    <t xml:space="preserve">4)  إيــرادات رأسماليــة                        </t>
  </si>
  <si>
    <t xml:space="preserve">3)  إيــرادات جاريـــــــة          </t>
  </si>
  <si>
    <t>وحدة متابعة تنفيذ رؤية عمان 2040</t>
  </si>
  <si>
    <t xml:space="preserve">محافظة مسندم </t>
  </si>
  <si>
    <t>جملة قطاع الطاقة والمعادن</t>
  </si>
  <si>
    <t>المجلس الأعلى للقضاء</t>
  </si>
  <si>
    <t>وزارة الخارجية (مركز السلطان قابوس للثقافة في واشنطن)</t>
  </si>
  <si>
    <t>المجلس الأعلى للقضاء (المعهد العالي للقضاء)</t>
  </si>
  <si>
    <t>ـ مكتب مستشارجلالة السلطان للشؤون البيئية</t>
  </si>
  <si>
    <t>بلدية ظفار</t>
  </si>
  <si>
    <t>بلدية مسقط</t>
  </si>
  <si>
    <t>8) خدمة الدين العام</t>
  </si>
  <si>
    <t>9) المصروفات الإنمائية للوزارات المدنية</t>
  </si>
  <si>
    <t>16) دعم قطاع النفايات</t>
  </si>
  <si>
    <t>22) صافي الاقتراض  الخارجي:</t>
  </si>
  <si>
    <t>23) صافي الاقتراض المحلي:</t>
  </si>
  <si>
    <t>24) تمويل من الإحتياطيات</t>
  </si>
  <si>
    <t>10) مخصص منظومة الحماية الاجتماعية</t>
  </si>
  <si>
    <t xml:space="preserve">11) دعم فوائد القروض التنموية والإسكانية   </t>
  </si>
  <si>
    <t xml:space="preserve">12) مساهمات في مؤسسات محلية وإقليمية ودولية    </t>
  </si>
  <si>
    <t>13) دعم قطاع الكهرباء</t>
  </si>
  <si>
    <t>14) دعــم قطــاع الميــاه و الصرف الصحي</t>
  </si>
  <si>
    <t>15) دعــم قطــاع النقل</t>
  </si>
  <si>
    <t>17) دعم السلع الغذائية</t>
  </si>
  <si>
    <t>18) دعم المنتجات النفطية</t>
  </si>
  <si>
    <t>19) دعم قطاعات أخرى</t>
  </si>
  <si>
    <t>20) مخصص الديون</t>
  </si>
  <si>
    <t xml:space="preserve">21) مشاريع ذات أثر تنموي </t>
  </si>
  <si>
    <t xml:space="preserve">      رسوم رخص ممارسة الأعمال التجارية</t>
  </si>
  <si>
    <t xml:space="preserve">      رسوم رخـص وسائــــل النقـــــــل</t>
  </si>
  <si>
    <t xml:space="preserve">      أتاوات صيد الأسماك</t>
  </si>
  <si>
    <t>وزارة التربية و التعليم (المديرية العامة للكشافة و المرشدات)</t>
  </si>
  <si>
    <t xml:space="preserve">      إيرادات خدمات مرافق الإتصالات</t>
  </si>
  <si>
    <t>متحف عمان عبر الزمان</t>
  </si>
  <si>
    <t>وزارة الصحـة (كلية عمان للعلوم الصحية والمعهد العالي للاختصاصات الصحية)</t>
  </si>
  <si>
    <t>المساهمة في برامج التأمين الاجتماعي</t>
  </si>
  <si>
    <t xml:space="preserve">      ضريبة الدخل (على الشركات والمؤسسات)</t>
  </si>
  <si>
    <t>رسوم تراخيص خدمات الاتصالات</t>
  </si>
  <si>
    <t>ضريبة القيمة المضافة</t>
  </si>
  <si>
    <t>الضريبة الإنتقائية</t>
  </si>
  <si>
    <t>الميزانية العامة للدولة للسنة المالية 2025م</t>
  </si>
  <si>
    <t>والأشخاص الاعتبارية العامة الأخرى للسنة المالية 2025م</t>
  </si>
  <si>
    <t>لوحدات الجهاز الإداري للدولة والأشخاص الاعتبارية العامة الأخرى للسنة المالية 2025م</t>
  </si>
  <si>
    <t>للسنة المالية 2025م (حسب البنود)</t>
  </si>
  <si>
    <t>المدينة الطبية الجامعية</t>
  </si>
  <si>
    <t>اللجنة العمانية لحقوق الإنسان</t>
  </si>
  <si>
    <t>وزارة المالية (تمويل مؤسسات أخرى)</t>
  </si>
  <si>
    <t>جامعة السلطان قابوس</t>
  </si>
  <si>
    <t>وزارة المالية (مؤسسات أخرى)</t>
  </si>
  <si>
    <t>13)</t>
  </si>
  <si>
    <t>جملة قطاع شؤون اقتصادية أخرى</t>
  </si>
  <si>
    <t>جملة قطاع أخرى</t>
  </si>
  <si>
    <t xml:space="preserve">جامعة السلطان قابوس </t>
  </si>
  <si>
    <t>وزارة المالية / تمويل مؤسسات أخرى</t>
  </si>
  <si>
    <t>وزارة الخارجية (الأكاديمية الدبلوماسية)</t>
  </si>
  <si>
    <t>ثالثاً:                                          العجـز (أولاً - ثانياً)</t>
  </si>
  <si>
    <t>الايرادات:</t>
  </si>
  <si>
    <t>الإنفاق العام:</t>
  </si>
  <si>
    <t>المصروفات الجارية:</t>
  </si>
  <si>
    <t>المصروفات الإستثمارية:</t>
  </si>
  <si>
    <t>المساهمات ونفقات أخرى:</t>
  </si>
  <si>
    <t>قطاع الدفاع:</t>
  </si>
  <si>
    <t>قطاع الأمن والنظام العام:</t>
  </si>
  <si>
    <t>قطاع التعليم:</t>
  </si>
  <si>
    <t>قطاع الضمان والرعاية الإجتماعية:</t>
  </si>
  <si>
    <t>قطاع النقل والاتصالات:</t>
  </si>
  <si>
    <t>قطاع شؤون إقتصادية أخرى:</t>
  </si>
  <si>
    <t>قطاع أخرى:</t>
  </si>
  <si>
    <t>أ - ايرادات الضرائب والرسوم:</t>
  </si>
  <si>
    <t>ب - إيرادات غير ضريبية:</t>
  </si>
  <si>
    <t>الأخـرى:</t>
  </si>
  <si>
    <t>قطاع النقل والإتصالات:</t>
  </si>
  <si>
    <t>شؤون إقتصادية أخرى:</t>
  </si>
  <si>
    <t>اسم مجموعة البيانات</t>
  </si>
  <si>
    <t>وصف مجموعة البيانات</t>
  </si>
  <si>
    <t>الكلمات المفتاحية</t>
  </si>
  <si>
    <t>الفئة</t>
  </si>
  <si>
    <t>العاملين في القطاع الحكومي والخاص والمجتمع</t>
  </si>
  <si>
    <t>الدورية</t>
  </si>
  <si>
    <t>سنوي</t>
  </si>
  <si>
    <t>تاريخ النشر</t>
  </si>
  <si>
    <t>تاريخ التعديل إن وجد</t>
  </si>
  <si>
    <t>اسم نقطة التواصل</t>
  </si>
  <si>
    <t>رقم التواصل</t>
  </si>
  <si>
    <t>البريد الالكتروني</t>
  </si>
  <si>
    <t>yuosef.darmaki@mof.gov.om</t>
  </si>
  <si>
    <t>صيغة الملف</t>
  </si>
  <si>
    <t>Excel sheet</t>
  </si>
  <si>
    <t>الفترة المرجعية للبيانات</t>
  </si>
  <si>
    <t>التغطية الجغرافية للبيانات</t>
  </si>
  <si>
    <t>سلطنة عُمان</t>
  </si>
  <si>
    <t>مؤشرات إجمالية</t>
  </si>
  <si>
    <t xml:space="preserve"> اضغط هنا للإنتقال إلى صفحة البيانات</t>
  </si>
  <si>
    <t xml:space="preserve">المصدر: </t>
  </si>
  <si>
    <t xml:space="preserve">وزارة المالية </t>
  </si>
  <si>
    <t>اللغة</t>
  </si>
  <si>
    <t>العربية</t>
  </si>
  <si>
    <t>م</t>
  </si>
  <si>
    <t>اسم المتغير</t>
  </si>
  <si>
    <t>وصف المتغير</t>
  </si>
  <si>
    <t>نوع البيانات</t>
  </si>
  <si>
    <t>مستوى الإلزامية
(إجباري/ اختياري)</t>
  </si>
  <si>
    <t>نص</t>
  </si>
  <si>
    <t>إلزامي</t>
  </si>
  <si>
    <t>هي المبالغ التقديرية التي يتم اعتمادها خلال سنة معينة بالعملات المحلية وذلك حسب الإيرادات والمصروفات المتوقعة.</t>
  </si>
  <si>
    <t xml:space="preserve">رقم الجدول </t>
  </si>
  <si>
    <t>الوصف</t>
  </si>
  <si>
    <t>الجداول</t>
  </si>
  <si>
    <t>اضغط هنا للإنتقال للجدول</t>
  </si>
  <si>
    <t>الإيرادات الرأسمالية والاستردادات الرأسمالية للسنة المالية 2025م ( حسب البنود )</t>
  </si>
  <si>
    <t>العودة إلى صفحة البيانات</t>
  </si>
  <si>
    <t>رقم الميزانية</t>
  </si>
  <si>
    <t>الإيرادات المقدرة</t>
  </si>
  <si>
    <t>الايرادات المقدرة</t>
  </si>
  <si>
    <t xml:space="preserve">جملة المصروفات  </t>
  </si>
  <si>
    <t>جملة ايرادات الضرائب والرسوم</t>
  </si>
  <si>
    <t>جملة الإيرادات غير الضريبية</t>
  </si>
  <si>
    <t xml:space="preserve"> </t>
  </si>
  <si>
    <t>جملة المصروفات</t>
  </si>
  <si>
    <t>الميزانية العامة للدولة لعام 2025م</t>
  </si>
  <si>
    <t>تستعرض تقديرات الميزانية العامة للدولة للسنة المالية 2025م والمُعتمدة بموجب المرسوم السلطاني، كما توضح التقديرات حسب الإيرادات والمصروفات والعجز.</t>
  </si>
  <si>
    <t xml:space="preserve">الإيرادات، المصروفات، إيرادات (جارية، رأسمالية)، استردادات رأسمالية، مصروفات( جارية، رأسمالية، إنمائية) </t>
  </si>
  <si>
    <t xml:space="preserve">هي البنود التي توضح المبالغ المُعتمدة في تقديرات الميزانية خلال سنة معينة بالعملات المحلية وذلك حسب الإيرادات وأنواعها، والمصروفات وأنواعها. </t>
  </si>
  <si>
    <t>الإيرادات المُقدرة</t>
  </si>
  <si>
    <t>هي المبالغ التي يتوقع تحقيقها خلال سنة معينة بالعملات المحلية.</t>
  </si>
  <si>
    <t xml:space="preserve">المصروفات </t>
  </si>
  <si>
    <t>هي المبالغ المتوقع صرفها خلال سنة معينة بالعملات المحلية.</t>
  </si>
  <si>
    <t xml:space="preserve">تقديرات الإيــرادات الجاريــة للــوزارات المدنيــة والوحــدات الحكوميــة والهيئــات العامــة للسنة المالية 2025م </t>
  </si>
  <si>
    <t>تقديرات الايرادات الجارية حسب التخصصات الوظيفية للوزارات المدنية والوحدات الحكومية والهيئات العامة للسنة المالية 2025م</t>
  </si>
  <si>
    <t>تقديرات الايرادات الجارية للسنة المالية 2025م ( حسب البنود)</t>
  </si>
  <si>
    <t>تقديرات الايرادات الرأسمالية والاستردادات الرأسمالية  حسب التخصصات الوظيفية للوزارات المدنية للسنة المالية 2025م</t>
  </si>
  <si>
    <t xml:space="preserve">تقديرات المصروفات الجارية والرأسمالية للوزارات المدنية والوحدات الحكومية والهيئات العامة  للسنة المالية 2025م  </t>
  </si>
  <si>
    <t>تقديرات المصروفات الجارية والرأسمالية حسب التخصصات الوظيفية  للوزارات المدنية والوحدات الحكومية والهيئات العامة للسنة المالية 2025م</t>
  </si>
  <si>
    <t>2025م</t>
  </si>
  <si>
    <r>
      <rPr>
        <b/>
        <sz val="11"/>
        <color indexed="8"/>
        <rFont val="TheSans"/>
        <family val="2"/>
      </rPr>
      <t xml:space="preserve">تتضمن هذه القائمة حوالي </t>
    </r>
    <r>
      <rPr>
        <b/>
        <sz val="11"/>
        <color indexed="10"/>
        <rFont val="TheSans"/>
        <family val="2"/>
      </rPr>
      <t xml:space="preserve">1520 </t>
    </r>
    <r>
      <rPr>
        <b/>
        <sz val="11"/>
        <color indexed="8"/>
        <rFont val="TheSans"/>
        <family val="2"/>
      </rPr>
      <t xml:space="preserve">بيانًا لبيانات الميزانية العامة للدولة لعامة 2025م كما هو آتي: </t>
    </r>
    <r>
      <rPr>
        <sz val="10"/>
        <color indexed="8"/>
        <rFont val="TheSans"/>
        <family val="2"/>
      </rPr>
      <t xml:space="preserve">
- </t>
    </r>
    <r>
      <rPr>
        <b/>
        <sz val="10"/>
        <color indexed="8"/>
        <rFont val="TheSans"/>
        <family val="2"/>
      </rPr>
      <t xml:space="preserve">الإيرادات الجارية </t>
    </r>
    <r>
      <rPr>
        <sz val="10"/>
        <color indexed="8"/>
        <rFont val="TheSans"/>
        <family val="2"/>
      </rPr>
      <t xml:space="preserve">المُقدرة حسب الجهات والتخصصات الوظيفية والبنود . 
- </t>
    </r>
    <r>
      <rPr>
        <b/>
        <sz val="10"/>
        <color indexed="8"/>
        <rFont val="TheSans"/>
        <family val="2"/>
      </rPr>
      <t xml:space="preserve">الإيرادات الرأسمالية والاستردادات المالية </t>
    </r>
    <r>
      <rPr>
        <sz val="10"/>
        <color indexed="8"/>
        <rFont val="TheSans"/>
        <family val="2"/>
      </rPr>
      <t xml:space="preserve">المُقدرة حسب التخصصات الوظيفية والبنود. 
- </t>
    </r>
    <r>
      <rPr>
        <b/>
        <sz val="10"/>
        <color indexed="8"/>
        <rFont val="TheSans"/>
        <family val="2"/>
      </rPr>
      <t>المصروفات الجارية</t>
    </r>
    <r>
      <rPr>
        <sz val="10"/>
        <color indexed="8"/>
        <rFont val="TheSans"/>
        <family val="2"/>
      </rPr>
      <t xml:space="preserve"> المُقدرة حسب الجهات والتخصصات الوظيفية. 
- </t>
    </r>
    <r>
      <rPr>
        <b/>
        <sz val="10"/>
        <color indexed="8"/>
        <rFont val="TheSans"/>
        <family val="2"/>
      </rPr>
      <t>المصروفات الرأسمالية</t>
    </r>
    <r>
      <rPr>
        <sz val="10"/>
        <color indexed="8"/>
        <rFont val="TheSans"/>
        <family val="2"/>
      </rPr>
      <t xml:space="preserve"> المُقدرة حسب الجهات  والتخصصات الوظيفية.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</si>
</sst>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ر_._ع_._‏_-;\-* #,##0.00\ _ر_._ع_._‏_-;_-* &quot;-&quot;??\ _ر_._ع_._‏_-;_-@_-"/>
    <numFmt numFmtId="165" formatCode="_-* #,##0.00_-;\-* #,##0.00_-;_-* &quot;-&quot;??_-;_-@_-"/>
    <numFmt numFmtId="166" formatCode="_-* #,##0.00_-;_-* #,##0.00\-;_-* &quot;-&quot;??_-;_-@_-"/>
    <numFmt numFmtId="167" formatCode="###\ ###\ \ "/>
    <numFmt numFmtId="168" formatCode="yyyy/mm/dd"/>
    <numFmt numFmtId="169" formatCode="###\ ###\ ###"/>
    <numFmt numFmtId="171" formatCode="###0_-;\(###0\)"/>
    <numFmt numFmtId="172" formatCode="\ \ \ ###\ ###\ \ ###\ ###\ \ \ "/>
    <numFmt numFmtId="173" formatCode="###\ ###\ ###\ \ \ "/>
    <numFmt numFmtId="174" formatCode="###\ ###\ ###\ ###\ \ \ "/>
    <numFmt numFmtId="175" formatCode="###\ ###\ ###;[Red]\(###\ ###\ ###\);&quot;-&quot;"/>
  </numFmts>
  <fonts count="35" x14ac:knownFonts="1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name val="AAF_Najed"/>
    </font>
    <font>
      <b/>
      <sz val="10"/>
      <color rgb="FF8E110C"/>
      <name val="TheSans"/>
      <family val="2"/>
    </font>
    <font>
      <sz val="11"/>
      <name val="TheSans"/>
      <family val="2"/>
    </font>
    <font>
      <b/>
      <sz val="11"/>
      <name val="TheSans"/>
      <family val="2"/>
    </font>
    <font>
      <i/>
      <sz val="11"/>
      <name val="TheSans"/>
      <family val="2"/>
    </font>
    <font>
      <b/>
      <sz val="13"/>
      <name val="TheSans"/>
      <family val="2"/>
    </font>
    <font>
      <b/>
      <sz val="9"/>
      <color rgb="FF045571"/>
      <name val="TheSans"/>
      <family val="2"/>
    </font>
    <font>
      <b/>
      <sz val="11"/>
      <color rgb="FF045571"/>
      <name val="TheSans"/>
      <family val="2"/>
    </font>
    <font>
      <b/>
      <sz val="11"/>
      <color theme="0"/>
      <name val="TheSans"/>
      <family val="2"/>
    </font>
    <font>
      <sz val="11"/>
      <color theme="0"/>
      <name val="TheSans"/>
      <family val="2"/>
    </font>
    <font>
      <b/>
      <sz val="13"/>
      <color theme="0"/>
      <name val="TheSans"/>
      <family val="2"/>
    </font>
    <font>
      <b/>
      <sz val="13"/>
      <color rgb="FF045571"/>
      <name val="TheSans"/>
      <family val="2"/>
    </font>
    <font>
      <b/>
      <sz val="11"/>
      <color rgb="FF8E110C"/>
      <name val="TheSans"/>
      <family val="2"/>
    </font>
    <font>
      <b/>
      <i/>
      <sz val="11"/>
      <name val="TheSans"/>
      <family val="2"/>
    </font>
    <font>
      <b/>
      <i/>
      <sz val="11"/>
      <color theme="0"/>
      <name val="TheSans"/>
      <family val="2"/>
    </font>
    <font>
      <u/>
      <sz val="10"/>
      <color theme="10"/>
      <name val="Arial"/>
      <family val="2"/>
    </font>
    <font>
      <sz val="10"/>
      <color theme="0"/>
      <name val="TheSans"/>
      <family val="2"/>
    </font>
    <font>
      <b/>
      <sz val="11"/>
      <color rgb="FF000000"/>
      <name val="TheSans"/>
      <family val="2"/>
    </font>
    <font>
      <sz val="10"/>
      <color rgb="FF000000"/>
      <name val="TheSans"/>
      <family val="2"/>
    </font>
    <font>
      <u/>
      <sz val="10"/>
      <color theme="10"/>
      <name val="TheSans"/>
      <family val="2"/>
    </font>
    <font>
      <b/>
      <sz val="10"/>
      <color rgb="FFE43C2F"/>
      <name val="TheSans"/>
      <family val="2"/>
    </font>
    <font>
      <sz val="13"/>
      <color theme="0"/>
      <name val="TheSans"/>
      <family val="2"/>
    </font>
    <font>
      <u/>
      <sz val="10"/>
      <color theme="10"/>
      <name val="Times New Roman"/>
      <family val="1"/>
    </font>
    <font>
      <b/>
      <sz val="11"/>
      <color indexed="8"/>
      <name val="TheSans"/>
      <family val="2"/>
    </font>
    <font>
      <b/>
      <sz val="11"/>
      <color indexed="10"/>
      <name val="TheSans"/>
      <family val="2"/>
    </font>
    <font>
      <sz val="10"/>
      <color indexed="8"/>
      <name val="TheSans"/>
      <family val="2"/>
    </font>
    <font>
      <b/>
      <sz val="10"/>
      <color indexed="8"/>
      <name val="The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45571"/>
        <bgColor indexed="64"/>
      </patternFill>
    </fill>
    <fill>
      <patternFill patternType="solid">
        <fgColor rgb="FF4C718E"/>
        <bgColor indexed="64"/>
      </patternFill>
    </fill>
    <fill>
      <patternFill patternType="solid">
        <fgColor rgb="FF74C3D4"/>
        <bgColor indexed="64"/>
      </patternFill>
    </fill>
    <fill>
      <patternFill patternType="solid">
        <fgColor rgb="FFD6D7D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70C0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70C0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/>
      <diagonal/>
    </border>
    <border>
      <left style="thin">
        <color auto="1"/>
      </left>
      <right style="medium">
        <color rgb="FF0070C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rgb="FF0070C0"/>
      </bottom>
      <diagonal/>
    </border>
    <border>
      <left style="medium">
        <color theme="1"/>
      </left>
      <right style="thin">
        <color theme="1"/>
      </right>
      <top style="medium">
        <color rgb="FF0070C0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rgb="FF0070C0"/>
      </top>
      <bottom style="medium">
        <color theme="1"/>
      </bottom>
      <diagonal/>
    </border>
    <border>
      <left style="thin">
        <color theme="1"/>
      </left>
      <right/>
      <top style="medium">
        <color rgb="FF0070C0"/>
      </top>
      <bottom style="medium">
        <color theme="1"/>
      </bottom>
      <diagonal/>
    </border>
    <border>
      <left/>
      <right style="thin">
        <color theme="1"/>
      </right>
      <top style="medium">
        <color rgb="FF0070C0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rgb="FF0070C0"/>
      </bottom>
      <diagonal/>
    </border>
    <border>
      <left style="medium">
        <color auto="1"/>
      </left>
      <right style="thin">
        <color auto="1"/>
      </right>
      <top style="medium">
        <color rgb="FF0070C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rgb="FF0070C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488">
    <xf numFmtId="0" fontId="0" fillId="0" borderId="0"/>
    <xf numFmtId="4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4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338">
    <xf numFmtId="0" fontId="0" fillId="0" borderId="0" xfId="0"/>
    <xf numFmtId="0" fontId="8" fillId="0" borderId="0" xfId="7" applyFont="1" applyFill="1" applyAlignment="1">
      <alignment vertical="center"/>
    </xf>
    <xf numFmtId="0" fontId="8" fillId="0" borderId="0" xfId="7" applyFont="1" applyFill="1"/>
    <xf numFmtId="0" fontId="8" fillId="0" borderId="0" xfId="7" applyFont="1" applyFill="1" applyAlignment="1">
      <alignment horizontal="center" vertical="center" wrapText="1"/>
    </xf>
    <xf numFmtId="173" fontId="8" fillId="0" borderId="0" xfId="7" applyNumberFormat="1" applyFont="1" applyFill="1" applyAlignment="1">
      <alignment vertical="center"/>
    </xf>
    <xf numFmtId="1" fontId="8" fillId="0" borderId="0" xfId="7" applyNumberFormat="1" applyFont="1" applyFill="1" applyAlignment="1">
      <alignment horizontal="center" vertical="center" wrapText="1"/>
    </xf>
    <xf numFmtId="0" fontId="10" fillId="0" borderId="0" xfId="7" applyFont="1" applyFill="1" applyAlignment="1">
      <alignment vertical="center"/>
    </xf>
    <xf numFmtId="0" fontId="11" fillId="0" borderId="0" xfId="7" applyFont="1" applyFill="1" applyAlignment="1">
      <alignment vertical="center"/>
    </xf>
    <xf numFmtId="0" fontId="10" fillId="0" borderId="0" xfId="7" applyFont="1" applyFill="1" applyAlignment="1"/>
    <xf numFmtId="0" fontId="10" fillId="0" borderId="0" xfId="7" applyFont="1" applyFill="1"/>
    <xf numFmtId="0" fontId="12" fillId="0" borderId="0" xfId="7" applyFont="1" applyFill="1" applyAlignment="1">
      <alignment horizontal="right"/>
    </xf>
    <xf numFmtId="0" fontId="10" fillId="0" borderId="0" xfId="7" applyFont="1" applyFill="1" applyAlignment="1">
      <alignment horizontal="right"/>
    </xf>
    <xf numFmtId="0" fontId="13" fillId="7" borderId="3" xfId="7" applyFont="1" applyFill="1" applyBorder="1" applyAlignment="1">
      <alignment vertical="center" readingOrder="2"/>
    </xf>
    <xf numFmtId="0" fontId="10" fillId="0" borderId="3" xfId="7" applyFont="1" applyFill="1" applyBorder="1" applyAlignment="1">
      <alignment vertical="center" readingOrder="2"/>
    </xf>
    <xf numFmtId="0" fontId="10" fillId="0" borderId="3" xfId="7" applyFont="1" applyFill="1" applyBorder="1" applyAlignment="1">
      <alignment horizontal="right" vertical="center" readingOrder="2"/>
    </xf>
    <xf numFmtId="0" fontId="10" fillId="0" borderId="3" xfId="7" applyFont="1" applyFill="1" applyBorder="1"/>
    <xf numFmtId="0" fontId="10" fillId="0" borderId="3" xfId="7" applyFont="1" applyFill="1" applyBorder="1" applyAlignment="1">
      <alignment horizontal="right"/>
    </xf>
    <xf numFmtId="0" fontId="10" fillId="0" borderId="0" xfId="7" applyFont="1" applyFill="1" applyBorder="1" applyAlignment="1">
      <alignment vertical="center"/>
    </xf>
    <xf numFmtId="0" fontId="11" fillId="0" borderId="0" xfId="7" applyFont="1" applyFill="1" applyBorder="1" applyAlignment="1">
      <alignment vertical="center"/>
    </xf>
    <xf numFmtId="0" fontId="10" fillId="0" borderId="0" xfId="7" applyFont="1" applyFill="1" applyBorder="1" applyAlignment="1"/>
    <xf numFmtId="0" fontId="10" fillId="0" borderId="6" xfId="7" applyFont="1" applyFill="1" applyBorder="1"/>
    <xf numFmtId="0" fontId="12" fillId="0" borderId="6" xfId="7" applyFont="1" applyFill="1" applyBorder="1" applyAlignment="1">
      <alignment horizontal="right"/>
    </xf>
    <xf numFmtId="0" fontId="10" fillId="0" borderId="0" xfId="7" applyFont="1" applyFill="1" applyBorder="1"/>
    <xf numFmtId="0" fontId="12" fillId="0" borderId="0" xfId="7" applyFont="1" applyFill="1" applyBorder="1" applyAlignment="1">
      <alignment horizontal="right"/>
    </xf>
    <xf numFmtId="0" fontId="10" fillId="0" borderId="0" xfId="7" applyFont="1" applyFill="1" applyBorder="1" applyAlignment="1">
      <alignment horizontal="right"/>
    </xf>
    <xf numFmtId="0" fontId="10" fillId="0" borderId="0" xfId="7" applyFont="1" applyFill="1" applyAlignment="1">
      <alignment horizontal="center" vertical="center" wrapText="1"/>
    </xf>
    <xf numFmtId="0" fontId="10" fillId="3" borderId="0" xfId="7" applyFont="1" applyFill="1" applyAlignment="1">
      <alignment vertical="center"/>
    </xf>
    <xf numFmtId="0" fontId="11" fillId="0" borderId="0" xfId="7" applyFont="1" applyFill="1" applyAlignment="1">
      <alignment horizontal="center"/>
    </xf>
    <xf numFmtId="173" fontId="11" fillId="0" borderId="0" xfId="7" applyNumberFormat="1" applyFont="1" applyFill="1" applyAlignment="1">
      <alignment horizontal="center"/>
    </xf>
    <xf numFmtId="0" fontId="11" fillId="0" borderId="0" xfId="7" applyFont="1" applyFill="1" applyAlignment="1">
      <alignment horizontal="center" vertical="center"/>
    </xf>
    <xf numFmtId="0" fontId="11" fillId="0" borderId="7" xfId="7" applyNumberFormat="1" applyFont="1" applyFill="1" applyBorder="1" applyAlignment="1">
      <alignment horizontal="center" vertical="center"/>
    </xf>
    <xf numFmtId="0" fontId="10" fillId="0" borderId="8" xfId="7" applyFont="1" applyFill="1" applyBorder="1" applyAlignment="1">
      <alignment horizontal="right" vertical="center" indent="2" shrinkToFit="1"/>
    </xf>
    <xf numFmtId="0" fontId="11" fillId="0" borderId="10" xfId="7" applyNumberFormat="1" applyFont="1" applyFill="1" applyBorder="1" applyAlignment="1">
      <alignment horizontal="center" vertical="center"/>
    </xf>
    <xf numFmtId="0" fontId="10" fillId="0" borderId="3" xfId="7" applyFont="1" applyFill="1" applyBorder="1" applyAlignment="1">
      <alignment horizontal="right" vertical="center" indent="2" shrinkToFit="1"/>
    </xf>
    <xf numFmtId="0" fontId="11" fillId="2" borderId="10" xfId="7" applyNumberFormat="1" applyFont="1" applyFill="1" applyBorder="1" applyAlignment="1">
      <alignment horizontal="center" vertical="center"/>
    </xf>
    <xf numFmtId="172" fontId="10" fillId="0" borderId="0" xfId="7" applyNumberFormat="1" applyFont="1" applyFill="1" applyAlignment="1">
      <alignment vertical="center"/>
    </xf>
    <xf numFmtId="172" fontId="10" fillId="2" borderId="0" xfId="7" applyNumberFormat="1" applyFont="1" applyFill="1" applyAlignment="1">
      <alignment vertical="center"/>
    </xf>
    <xf numFmtId="0" fontId="10" fillId="2" borderId="0" xfId="7" applyFont="1" applyFill="1" applyAlignment="1">
      <alignment vertical="center"/>
    </xf>
    <xf numFmtId="172" fontId="10" fillId="2" borderId="0" xfId="7" applyNumberFormat="1" applyFont="1" applyFill="1"/>
    <xf numFmtId="0" fontId="10" fillId="2" borderId="0" xfId="7" applyFont="1" applyFill="1"/>
    <xf numFmtId="172" fontId="11" fillId="0" borderId="0" xfId="7" applyNumberFormat="1" applyFont="1" applyFill="1" applyAlignment="1">
      <alignment horizontal="center" vertical="center"/>
    </xf>
    <xf numFmtId="0" fontId="11" fillId="0" borderId="0" xfId="7" applyFont="1" applyFill="1"/>
    <xf numFmtId="0" fontId="10" fillId="0" borderId="3" xfId="7" applyFont="1" applyFill="1" applyBorder="1" applyAlignment="1">
      <alignment horizontal="right" vertical="center"/>
    </xf>
    <xf numFmtId="169" fontId="10" fillId="0" borderId="21" xfId="7" applyNumberFormat="1" applyFont="1" applyBorder="1" applyAlignment="1">
      <alignment vertical="center" shrinkToFit="1"/>
    </xf>
    <xf numFmtId="169" fontId="10" fillId="2" borderId="21" xfId="7" applyNumberFormat="1" applyFont="1" applyFill="1" applyBorder="1" applyAlignment="1">
      <alignment vertical="center" shrinkToFit="1"/>
    </xf>
    <xf numFmtId="0" fontId="16" fillId="4" borderId="21" xfId="7" applyFont="1" applyFill="1" applyBorder="1" applyAlignment="1">
      <alignment horizontal="center" shrinkToFit="1"/>
    </xf>
    <xf numFmtId="0" fontId="11" fillId="6" borderId="21" xfId="7" applyFont="1" applyFill="1" applyBorder="1" applyAlignment="1">
      <alignment horizontal="right" vertical="center" shrinkToFit="1"/>
    </xf>
    <xf numFmtId="169" fontId="10" fillId="0" borderId="21" xfId="7" applyNumberFormat="1" applyFont="1" applyFill="1" applyBorder="1" applyAlignment="1">
      <alignment vertical="center" shrinkToFit="1"/>
    </xf>
    <xf numFmtId="0" fontId="10" fillId="0" borderId="21" xfId="7" applyFont="1" applyFill="1" applyBorder="1"/>
    <xf numFmtId="0" fontId="10" fillId="0" borderId="23" xfId="7" applyFont="1" applyFill="1" applyBorder="1" applyAlignment="1">
      <alignment horizontal="right" vertical="center"/>
    </xf>
    <xf numFmtId="0" fontId="16" fillId="4" borderId="23" xfId="7" applyFont="1" applyFill="1" applyBorder="1" applyAlignment="1">
      <alignment horizontal="right"/>
    </xf>
    <xf numFmtId="0" fontId="10" fillId="6" borderId="23" xfId="7" applyFont="1" applyFill="1" applyBorder="1" applyAlignment="1">
      <alignment horizontal="right" vertical="center" readingOrder="2"/>
    </xf>
    <xf numFmtId="0" fontId="10" fillId="2" borderId="23" xfId="7" applyFont="1" applyFill="1" applyBorder="1" applyAlignment="1">
      <alignment horizontal="right" vertical="center"/>
    </xf>
    <xf numFmtId="169" fontId="10" fillId="0" borderId="1" xfId="7" applyNumberFormat="1" applyFont="1" applyFill="1" applyBorder="1" applyAlignment="1"/>
    <xf numFmtId="0" fontId="10" fillId="0" borderId="3" xfId="7" applyFont="1" applyFill="1" applyBorder="1" applyAlignment="1">
      <alignment horizontal="right" vertical="center" indent="2"/>
    </xf>
    <xf numFmtId="43" fontId="11" fillId="0" borderId="0" xfId="1" applyFont="1" applyFill="1" applyAlignment="1">
      <alignment horizontal="center"/>
    </xf>
    <xf numFmtId="0" fontId="18" fillId="4" borderId="19" xfId="7" applyFont="1" applyFill="1" applyBorder="1" applyAlignment="1">
      <alignment horizontal="center" vertical="center"/>
    </xf>
    <xf numFmtId="1" fontId="18" fillId="4" borderId="3" xfId="1" applyNumberFormat="1" applyFont="1" applyFill="1" applyBorder="1" applyAlignment="1">
      <alignment horizontal="center" vertical="center"/>
    </xf>
    <xf numFmtId="1" fontId="11" fillId="0" borderId="3" xfId="1" applyNumberFormat="1" applyFont="1" applyFill="1" applyBorder="1" applyAlignment="1">
      <alignment horizontal="center" vertical="center"/>
    </xf>
    <xf numFmtId="0" fontId="11" fillId="0" borderId="3" xfId="7" applyFont="1" applyFill="1" applyBorder="1" applyAlignment="1">
      <alignment horizontal="center" vertical="center"/>
    </xf>
    <xf numFmtId="169" fontId="14" fillId="0" borderId="1" xfId="7" applyNumberFormat="1" applyFont="1" applyFill="1" applyBorder="1" applyAlignment="1">
      <alignment horizontal="center"/>
    </xf>
    <xf numFmtId="169" fontId="11" fillId="0" borderId="0" xfId="7" applyNumberFormat="1" applyFont="1" applyFill="1" applyAlignment="1">
      <alignment horizontal="center"/>
    </xf>
    <xf numFmtId="0" fontId="16" fillId="4" borderId="3" xfId="7" applyFont="1" applyFill="1" applyBorder="1" applyAlignment="1">
      <alignment horizontal="center" vertical="center"/>
    </xf>
    <xf numFmtId="0" fontId="11" fillId="0" borderId="0" xfId="7" applyFont="1" applyFill="1" applyAlignment="1">
      <alignment readingOrder="2"/>
    </xf>
    <xf numFmtId="0" fontId="21" fillId="0" borderId="0" xfId="7" applyFont="1" applyFill="1" applyAlignment="1">
      <alignment horizontal="center"/>
    </xf>
    <xf numFmtId="168" fontId="11" fillId="0" borderId="0" xfId="7" applyNumberFormat="1" applyFont="1" applyFill="1" applyBorder="1" applyAlignment="1">
      <alignment horizontal="right" vertical="center" readingOrder="2"/>
    </xf>
    <xf numFmtId="0" fontId="22" fillId="4" borderId="3" xfId="7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175" fontId="10" fillId="0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/>
    </xf>
    <xf numFmtId="173" fontId="10" fillId="0" borderId="0" xfId="0" applyNumberFormat="1" applyFont="1" applyFill="1" applyAlignment="1">
      <alignment horizontal="right"/>
    </xf>
    <xf numFmtId="0" fontId="11" fillId="0" borderId="0" xfId="0" applyFont="1" applyFill="1"/>
    <xf numFmtId="173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10" fillId="0" borderId="21" xfId="0" applyFont="1" applyFill="1" applyBorder="1" applyAlignment="1">
      <alignment horizontal="right" vertical="center"/>
    </xf>
    <xf numFmtId="0" fontId="17" fillId="4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right" vertical="center" shrinkToFit="1"/>
    </xf>
    <xf numFmtId="0" fontId="10" fillId="2" borderId="21" xfId="0" applyFont="1" applyFill="1" applyBorder="1" applyAlignment="1">
      <alignment horizontal="right" vertical="center" shrinkToFit="1"/>
    </xf>
    <xf numFmtId="0" fontId="10" fillId="0" borderId="21" xfId="0" applyFont="1" applyFill="1" applyBorder="1" applyAlignment="1">
      <alignment vertical="center" shrinkToFit="1"/>
    </xf>
    <xf numFmtId="0" fontId="10" fillId="2" borderId="21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right" vertical="center"/>
    </xf>
    <xf numFmtId="0" fontId="17" fillId="4" borderId="23" xfId="0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vertical="center"/>
    </xf>
    <xf numFmtId="0" fontId="11" fillId="0" borderId="23" xfId="0" applyFont="1" applyFill="1" applyBorder="1" applyAlignment="1">
      <alignment horizontal="right" vertical="center" readingOrder="2"/>
    </xf>
    <xf numFmtId="0" fontId="0" fillId="0" borderId="0" xfId="0" applyFill="1" applyBorder="1" applyAlignment="1">
      <alignment horizontal="left" vertical="top"/>
    </xf>
    <xf numFmtId="0" fontId="24" fillId="4" borderId="7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top"/>
    </xf>
    <xf numFmtId="0" fontId="17" fillId="4" borderId="8" xfId="0" applyFont="1" applyFill="1" applyBorder="1" applyAlignment="1">
      <alignment horizontal="center" vertical="top"/>
    </xf>
    <xf numFmtId="0" fontId="17" fillId="4" borderId="9" xfId="0" applyFont="1" applyFill="1" applyBorder="1" applyAlignment="1">
      <alignment horizontal="center" vertical="top"/>
    </xf>
    <xf numFmtId="0" fontId="26" fillId="0" borderId="10" xfId="0" applyFont="1" applyFill="1" applyBorder="1" applyAlignment="1">
      <alignment horizontal="center" vertical="top"/>
    </xf>
    <xf numFmtId="0" fontId="26" fillId="2" borderId="0" xfId="0" applyFont="1" applyFill="1" applyBorder="1" applyAlignment="1">
      <alignment horizontal="center" vertical="top"/>
    </xf>
    <xf numFmtId="0" fontId="26" fillId="2" borderId="2" xfId="0" applyFont="1" applyFill="1" applyBorder="1" applyAlignment="1">
      <alignment horizontal="center" vertical="top"/>
    </xf>
    <xf numFmtId="0" fontId="26" fillId="0" borderId="23" xfId="0" applyFont="1" applyFill="1" applyBorder="1" applyAlignment="1">
      <alignment horizontal="center" vertical="top" wrapText="1"/>
    </xf>
    <xf numFmtId="0" fontId="26" fillId="0" borderId="23" xfId="0" applyFont="1" applyFill="1" applyBorder="1" applyAlignment="1">
      <alignment horizontal="center" vertical="top"/>
    </xf>
    <xf numFmtId="0" fontId="11" fillId="0" borderId="6" xfId="7" applyFont="1" applyFill="1" applyBorder="1"/>
    <xf numFmtId="0" fontId="11" fillId="0" borderId="0" xfId="7" applyFont="1" applyFill="1" applyBorder="1"/>
    <xf numFmtId="171" fontId="11" fillId="0" borderId="0" xfId="7" applyNumberFormat="1" applyFont="1" applyFill="1" applyBorder="1"/>
    <xf numFmtId="0" fontId="11" fillId="0" borderId="3" xfId="7" applyFont="1" applyFill="1" applyBorder="1"/>
    <xf numFmtId="0" fontId="10" fillId="0" borderId="27" xfId="7" applyFont="1" applyFill="1" applyBorder="1" applyAlignment="1">
      <alignment vertical="center" readingOrder="2"/>
    </xf>
    <xf numFmtId="0" fontId="10" fillId="0" borderId="4" xfId="7" applyFont="1" applyFill="1" applyBorder="1" applyAlignment="1">
      <alignment vertical="center" readingOrder="2"/>
    </xf>
    <xf numFmtId="0" fontId="10" fillId="0" borderId="5" xfId="7" applyFont="1" applyFill="1" applyBorder="1" applyAlignment="1">
      <alignment vertical="center" readingOrder="2"/>
    </xf>
    <xf numFmtId="0" fontId="11" fillId="0" borderId="27" xfId="7" applyFont="1" applyFill="1" applyBorder="1" applyAlignment="1">
      <alignment horizontal="center" vertical="center" readingOrder="2"/>
    </xf>
    <xf numFmtId="0" fontId="11" fillId="0" borderId="4" xfId="7" applyFont="1" applyFill="1" applyBorder="1" applyAlignment="1">
      <alignment horizontal="center" vertical="center" readingOrder="2"/>
    </xf>
    <xf numFmtId="0" fontId="11" fillId="0" borderId="5" xfId="7" applyFont="1" applyFill="1" applyBorder="1" applyAlignment="1">
      <alignment horizontal="center" vertical="center" readingOrder="2"/>
    </xf>
    <xf numFmtId="169" fontId="14" fillId="0" borderId="0" xfId="7" applyNumberFormat="1" applyFont="1" applyFill="1" applyBorder="1" applyAlignment="1">
      <alignment horizontal="center"/>
    </xf>
    <xf numFmtId="0" fontId="17" fillId="0" borderId="0" xfId="7" applyFont="1" applyFill="1" applyBorder="1" applyAlignment="1">
      <alignment vertical="center"/>
    </xf>
    <xf numFmtId="0" fontId="16" fillId="0" borderId="0" xfId="7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top" wrapText="1" readingOrder="2"/>
    </xf>
    <xf numFmtId="0" fontId="9" fillId="0" borderId="0" xfId="0" applyFont="1" applyFill="1" applyBorder="1" applyAlignment="1">
      <alignment horizontal="center" vertical="top" wrapText="1" readingOrder="2"/>
    </xf>
    <xf numFmtId="0" fontId="17" fillId="0" borderId="0" xfId="7" applyFont="1" applyFill="1" applyAlignment="1">
      <alignment vertical="center"/>
    </xf>
    <xf numFmtId="0" fontId="17" fillId="0" borderId="0" xfId="7" applyFont="1" applyFill="1" applyAlignment="1"/>
    <xf numFmtId="0" fontId="17" fillId="0" borderId="0" xfId="7" applyFont="1" applyFill="1" applyBorder="1" applyAlignment="1"/>
    <xf numFmtId="0" fontId="17" fillId="0" borderId="0" xfId="7" applyFont="1" applyFill="1" applyBorder="1"/>
    <xf numFmtId="0" fontId="17" fillId="0" borderId="0" xfId="7" applyFont="1" applyFill="1"/>
    <xf numFmtId="169" fontId="13" fillId="0" borderId="0" xfId="7" applyNumberFormat="1" applyFont="1" applyFill="1" applyBorder="1" applyAlignment="1">
      <alignment horizontal="center" vertical="center"/>
    </xf>
    <xf numFmtId="167" fontId="11" fillId="0" borderId="0" xfId="7" applyNumberFormat="1" applyFont="1" applyFill="1" applyBorder="1" applyAlignment="1">
      <alignment horizontal="center" vertical="center"/>
    </xf>
    <xf numFmtId="173" fontId="11" fillId="0" borderId="0" xfId="7" applyNumberFormat="1" applyFont="1" applyFill="1" applyBorder="1" applyAlignment="1">
      <alignment horizontal="center" vertical="center"/>
    </xf>
    <xf numFmtId="173" fontId="16" fillId="0" borderId="0" xfId="7" applyNumberFormat="1" applyFont="1" applyFill="1" applyBorder="1" applyAlignment="1">
      <alignment horizontal="center" vertical="center"/>
    </xf>
    <xf numFmtId="0" fontId="11" fillId="0" borderId="33" xfId="7" applyFont="1" applyFill="1" applyBorder="1" applyAlignment="1">
      <alignment horizontal="center" vertical="center"/>
    </xf>
    <xf numFmtId="0" fontId="18" fillId="4" borderId="14" xfId="7" applyFont="1" applyFill="1" applyBorder="1" applyAlignment="1">
      <alignment horizontal="center" vertical="center"/>
    </xf>
    <xf numFmtId="0" fontId="18" fillId="4" borderId="15" xfId="7" applyFont="1" applyFill="1" applyBorder="1" applyAlignment="1">
      <alignment horizontal="center" vertical="center"/>
    </xf>
    <xf numFmtId="0" fontId="18" fillId="4" borderId="16" xfId="7" applyFont="1" applyFill="1" applyBorder="1" applyAlignment="1">
      <alignment horizontal="center" vertical="center"/>
    </xf>
    <xf numFmtId="0" fontId="11" fillId="0" borderId="28" xfId="7" applyFont="1" applyFill="1" applyBorder="1" applyAlignment="1">
      <alignment horizontal="center"/>
    </xf>
    <xf numFmtId="0" fontId="10" fillId="0" borderId="28" xfId="7" applyFont="1" applyFill="1" applyBorder="1" applyAlignment="1">
      <alignment horizontal="right"/>
    </xf>
    <xf numFmtId="0" fontId="14" fillId="0" borderId="28" xfId="7" applyFont="1" applyFill="1" applyBorder="1" applyAlignment="1">
      <alignment horizontal="center" readingOrder="2"/>
    </xf>
    <xf numFmtId="0" fontId="13" fillId="0" borderId="0" xfId="7" applyFont="1" applyFill="1" applyAlignment="1">
      <alignment horizontal="center" vertical="center" shrinkToFit="1"/>
    </xf>
    <xf numFmtId="0" fontId="9" fillId="0" borderId="0" xfId="7" applyFont="1" applyFill="1" applyAlignment="1">
      <alignment horizontal="right" vertical="center"/>
    </xf>
    <xf numFmtId="0" fontId="18" fillId="4" borderId="3" xfId="7" applyFont="1" applyFill="1" applyBorder="1" applyAlignment="1">
      <alignment horizontal="center" vertical="center"/>
    </xf>
    <xf numFmtId="0" fontId="11" fillId="0" borderId="34" xfId="7" applyNumberFormat="1" applyFont="1" applyFill="1" applyBorder="1" applyAlignment="1">
      <alignment horizontal="center" vertical="center"/>
    </xf>
    <xf numFmtId="0" fontId="16" fillId="4" borderId="34" xfId="7" applyNumberFormat="1" applyFont="1" applyFill="1" applyBorder="1" applyAlignment="1">
      <alignment horizontal="center" vertical="center"/>
    </xf>
    <xf numFmtId="0" fontId="11" fillId="6" borderId="34" xfId="7" applyNumberFormat="1" applyFont="1" applyFill="1" applyBorder="1" applyAlignment="1">
      <alignment horizontal="center" vertical="center"/>
    </xf>
    <xf numFmtId="0" fontId="11" fillId="2" borderId="34" xfId="7" applyNumberFormat="1" applyFont="1" applyFill="1" applyBorder="1" applyAlignment="1">
      <alignment horizontal="center" vertical="center"/>
    </xf>
    <xf numFmtId="0" fontId="11" fillId="2" borderId="34" xfId="7" applyNumberFormat="1" applyFont="1" applyFill="1" applyBorder="1" applyAlignment="1">
      <alignment horizontal="center" vertical="center" wrapText="1" readingOrder="2"/>
    </xf>
    <xf numFmtId="0" fontId="16" fillId="4" borderId="38" xfId="7" applyNumberFormat="1" applyFont="1" applyFill="1" applyBorder="1" applyAlignment="1">
      <alignment horizontal="center" vertical="center"/>
    </xf>
    <xf numFmtId="0" fontId="16" fillId="4" borderId="40" xfId="7" applyFont="1" applyFill="1" applyBorder="1" applyAlignment="1">
      <alignment horizontal="right"/>
    </xf>
    <xf numFmtId="0" fontId="16" fillId="4" borderId="41" xfId="7" applyFont="1" applyFill="1" applyBorder="1" applyAlignment="1">
      <alignment horizontal="center" shrinkToFit="1"/>
    </xf>
    <xf numFmtId="0" fontId="16" fillId="4" borderId="42" xfId="7" applyFont="1" applyFill="1" applyBorder="1" applyAlignment="1">
      <alignment horizontal="center" vertical="center"/>
    </xf>
    <xf numFmtId="0" fontId="16" fillId="4" borderId="44" xfId="7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1" fillId="0" borderId="10" xfId="0" applyNumberFormat="1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/>
    </xf>
    <xf numFmtId="0" fontId="16" fillId="4" borderId="10" xfId="0" applyNumberFormat="1" applyFont="1" applyFill="1" applyBorder="1" applyAlignment="1">
      <alignment horizontal="center" vertical="center"/>
    </xf>
    <xf numFmtId="0" fontId="16" fillId="4" borderId="11" xfId="0" applyNumberFormat="1" applyFont="1" applyFill="1" applyBorder="1" applyAlignment="1">
      <alignment horizontal="center" vertical="center"/>
    </xf>
    <xf numFmtId="1" fontId="16" fillId="4" borderId="3" xfId="1" applyNumberFormat="1" applyFont="1" applyFill="1" applyBorder="1" applyAlignment="1">
      <alignment horizontal="center" vertical="center"/>
    </xf>
    <xf numFmtId="3" fontId="11" fillId="0" borderId="9" xfId="7" applyNumberFormat="1" applyFont="1" applyFill="1" applyBorder="1" applyAlignment="1">
      <alignment horizontal="center" vertical="center"/>
    </xf>
    <xf numFmtId="3" fontId="11" fillId="0" borderId="2" xfId="7" applyNumberFormat="1" applyFont="1" applyFill="1" applyBorder="1" applyAlignment="1">
      <alignment horizontal="center" vertical="center"/>
    </xf>
    <xf numFmtId="3" fontId="11" fillId="2" borderId="2" xfId="7" applyNumberFormat="1" applyFont="1" applyFill="1" applyBorder="1" applyAlignment="1">
      <alignment horizontal="center" vertical="center"/>
    </xf>
    <xf numFmtId="0" fontId="13" fillId="7" borderId="23" xfId="7" applyFont="1" applyFill="1" applyBorder="1" applyAlignment="1">
      <alignment horizontal="right" vertical="center" readingOrder="2"/>
    </xf>
    <xf numFmtId="0" fontId="10" fillId="0" borderId="23" xfId="7" applyFont="1" applyFill="1" applyBorder="1" applyAlignment="1">
      <alignment horizontal="right" vertical="center" readingOrder="2"/>
    </xf>
    <xf numFmtId="0" fontId="13" fillId="7" borderId="21" xfId="7" applyFont="1" applyFill="1" applyBorder="1" applyAlignment="1">
      <alignment horizontal="right" vertical="center" readingOrder="2"/>
    </xf>
    <xf numFmtId="0" fontId="10" fillId="0" borderId="21" xfId="7" applyFont="1" applyFill="1" applyBorder="1" applyAlignment="1">
      <alignment horizontal="right" vertical="center" readingOrder="2"/>
    </xf>
    <xf numFmtId="0" fontId="19" fillId="0" borderId="23" xfId="7" applyFont="1" applyFill="1" applyBorder="1" applyAlignment="1">
      <alignment horizontal="right" vertical="center" readingOrder="2"/>
    </xf>
    <xf numFmtId="0" fontId="11" fillId="0" borderId="21" xfId="7" applyFont="1" applyFill="1" applyBorder="1" applyAlignment="1">
      <alignment horizontal="right" vertical="center" readingOrder="2"/>
    </xf>
    <xf numFmtId="0" fontId="15" fillId="0" borderId="21" xfId="7" applyFont="1" applyFill="1" applyBorder="1" applyAlignment="1">
      <alignment horizontal="right" vertical="center" readingOrder="2"/>
    </xf>
    <xf numFmtId="0" fontId="10" fillId="0" borderId="23" xfId="7" applyFont="1" applyFill="1" applyBorder="1" applyAlignment="1">
      <alignment horizontal="right" vertical="center" indent="2" readingOrder="2"/>
    </xf>
    <xf numFmtId="0" fontId="10" fillId="0" borderId="21" xfId="7" applyFont="1" applyFill="1" applyBorder="1" applyAlignment="1">
      <alignment horizontal="right" vertical="center" indent="1" readingOrder="2"/>
    </xf>
    <xf numFmtId="38" fontId="11" fillId="0" borderId="3" xfId="0" applyNumberFormat="1" applyFont="1" applyFill="1" applyBorder="1" applyAlignment="1">
      <alignment horizontal="center" vertical="center"/>
    </xf>
    <xf numFmtId="38" fontId="11" fillId="0" borderId="2" xfId="0" applyNumberFormat="1" applyFont="1" applyFill="1" applyBorder="1" applyAlignment="1">
      <alignment horizontal="center" vertical="center"/>
    </xf>
    <xf numFmtId="38" fontId="16" fillId="4" borderId="3" xfId="0" applyNumberFormat="1" applyFont="1" applyFill="1" applyBorder="1" applyAlignment="1">
      <alignment horizontal="center" vertical="center"/>
    </xf>
    <xf numFmtId="38" fontId="16" fillId="4" borderId="2" xfId="0" applyNumberFormat="1" applyFont="1" applyFill="1" applyBorder="1" applyAlignment="1">
      <alignment horizontal="center" vertical="center"/>
    </xf>
    <xf numFmtId="38" fontId="11" fillId="6" borderId="3" xfId="0" applyNumberFormat="1" applyFont="1" applyFill="1" applyBorder="1" applyAlignment="1">
      <alignment horizontal="center" vertical="center"/>
    </xf>
    <xf numFmtId="38" fontId="11" fillId="6" borderId="2" xfId="0" applyNumberFormat="1" applyFont="1" applyFill="1" applyBorder="1" applyAlignment="1">
      <alignment horizontal="center" vertical="center"/>
    </xf>
    <xf numFmtId="38" fontId="16" fillId="4" borderId="12" xfId="0" applyNumberFormat="1" applyFont="1" applyFill="1" applyBorder="1" applyAlignment="1">
      <alignment horizontal="center" vertical="center"/>
    </xf>
    <xf numFmtId="38" fontId="16" fillId="4" borderId="13" xfId="0" applyNumberFormat="1" applyFont="1" applyFill="1" applyBorder="1" applyAlignment="1">
      <alignment horizontal="center" vertical="center"/>
    </xf>
    <xf numFmtId="3" fontId="11" fillId="0" borderId="35" xfId="7" applyNumberFormat="1" applyFont="1" applyFill="1" applyBorder="1" applyAlignment="1">
      <alignment horizontal="center" vertical="center" shrinkToFit="1"/>
    </xf>
    <xf numFmtId="3" fontId="16" fillId="4" borderId="35" xfId="7" applyNumberFormat="1" applyFont="1" applyFill="1" applyBorder="1" applyAlignment="1">
      <alignment horizontal="center" vertical="center" shrinkToFit="1"/>
    </xf>
    <xf numFmtId="3" fontId="11" fillId="6" borderId="35" xfId="7" applyNumberFormat="1" applyFont="1" applyFill="1" applyBorder="1" applyAlignment="1">
      <alignment horizontal="center" vertical="center" shrinkToFit="1"/>
    </xf>
    <xf numFmtId="3" fontId="16" fillId="4" borderId="39" xfId="7" applyNumberFormat="1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right" vertical="top" wrapText="1"/>
    </xf>
    <xf numFmtId="0" fontId="28" fillId="0" borderId="3" xfId="487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18" fillId="4" borderId="3" xfId="7" applyFont="1" applyFill="1" applyBorder="1" applyAlignment="1">
      <alignment horizontal="center" vertical="center" wrapText="1"/>
    </xf>
    <xf numFmtId="3" fontId="13" fillId="7" borderId="3" xfId="7" applyNumberFormat="1" applyFont="1" applyFill="1" applyBorder="1" applyAlignment="1">
      <alignment horizontal="right" vertical="center"/>
    </xf>
    <xf numFmtId="3" fontId="11" fillId="0" borderId="3" xfId="7" applyNumberFormat="1" applyFont="1" applyFill="1" applyBorder="1" applyAlignment="1">
      <alignment horizontal="center" vertical="center"/>
    </xf>
    <xf numFmtId="3" fontId="13" fillId="6" borderId="3" xfId="7" applyNumberFormat="1" applyFont="1" applyFill="1" applyBorder="1" applyAlignment="1">
      <alignment horizontal="center" vertical="center"/>
    </xf>
    <xf numFmtId="3" fontId="13" fillId="7" borderId="3" xfId="7" applyNumberFormat="1" applyFont="1" applyFill="1" applyBorder="1" applyAlignment="1">
      <alignment horizontal="center" vertical="center"/>
    </xf>
    <xf numFmtId="3" fontId="18" fillId="5" borderId="3" xfId="7" applyNumberFormat="1" applyFont="1" applyFill="1" applyBorder="1" applyAlignment="1">
      <alignment horizontal="center" vertical="center"/>
    </xf>
    <xf numFmtId="3" fontId="13" fillId="7" borderId="3" xfId="7" applyNumberFormat="1" applyFont="1" applyFill="1" applyBorder="1" applyAlignment="1">
      <alignment horizontal="center" vertical="center" readingOrder="2"/>
    </xf>
    <xf numFmtId="3" fontId="11" fillId="0" borderId="3" xfId="7" applyNumberFormat="1" applyFont="1" applyFill="1" applyBorder="1" applyAlignment="1">
      <alignment horizontal="center" vertical="center" readingOrder="2"/>
    </xf>
    <xf numFmtId="37" fontId="13" fillId="7" borderId="3" xfId="7" applyNumberFormat="1" applyFont="1" applyFill="1" applyBorder="1" applyAlignment="1">
      <alignment horizontal="center"/>
    </xf>
    <xf numFmtId="37" fontId="11" fillId="0" borderId="3" xfId="7" applyNumberFormat="1" applyFont="1" applyFill="1" applyBorder="1" applyAlignment="1">
      <alignment horizontal="center" vertical="center"/>
    </xf>
    <xf numFmtId="3" fontId="18" fillId="6" borderId="3" xfId="7" applyNumberFormat="1" applyFont="1" applyFill="1" applyBorder="1" applyAlignment="1">
      <alignment horizontal="center" vertical="center"/>
    </xf>
    <xf numFmtId="37" fontId="11" fillId="0" borderId="3" xfId="7" applyNumberFormat="1" applyFont="1" applyFill="1" applyBorder="1" applyAlignment="1">
      <alignment horizontal="center" vertical="center" readingOrder="2"/>
    </xf>
    <xf numFmtId="0" fontId="18" fillId="4" borderId="11" xfId="7" applyNumberFormat="1" applyFont="1" applyFill="1" applyBorder="1" applyAlignment="1">
      <alignment horizontal="center" vertical="center"/>
    </xf>
    <xf numFmtId="0" fontId="18" fillId="4" borderId="12" xfId="7" applyFont="1" applyFill="1" applyBorder="1" applyAlignment="1">
      <alignment horizontal="center" vertical="center"/>
    </xf>
    <xf numFmtId="3" fontId="18" fillId="4" borderId="13" xfId="7" applyNumberFormat="1" applyFont="1" applyFill="1" applyBorder="1" applyAlignment="1">
      <alignment horizontal="center" vertical="center"/>
    </xf>
    <xf numFmtId="0" fontId="11" fillId="6" borderId="10" xfId="7" applyNumberFormat="1" applyFont="1" applyFill="1" applyBorder="1" applyAlignment="1">
      <alignment horizontal="center" vertical="center"/>
    </xf>
    <xf numFmtId="0" fontId="10" fillId="6" borderId="3" xfId="7" applyFont="1" applyFill="1" applyBorder="1" applyAlignment="1">
      <alignment horizontal="right" vertical="center" indent="2" shrinkToFit="1"/>
    </xf>
    <xf numFmtId="3" fontId="11" fillId="6" borderId="2" xfId="7" applyNumberFormat="1" applyFont="1" applyFill="1" applyBorder="1" applyAlignment="1">
      <alignment horizontal="center" vertical="center"/>
    </xf>
    <xf numFmtId="0" fontId="16" fillId="6" borderId="10" xfId="0" applyNumberFormat="1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right" vertical="center" readingOrder="2"/>
    </xf>
    <xf numFmtId="0" fontId="17" fillId="6" borderId="21" xfId="0" applyFont="1" applyFill="1" applyBorder="1" applyAlignment="1">
      <alignment horizontal="right" vertical="center" shrinkToFit="1"/>
    </xf>
    <xf numFmtId="175" fontId="16" fillId="6" borderId="3" xfId="0" applyNumberFormat="1" applyFont="1" applyFill="1" applyBorder="1" applyAlignment="1">
      <alignment horizontal="center" vertical="center"/>
    </xf>
    <xf numFmtId="175" fontId="16" fillId="6" borderId="2" xfId="0" applyNumberFormat="1" applyFont="1" applyFill="1" applyBorder="1" applyAlignment="1">
      <alignment horizontal="center" vertical="center"/>
    </xf>
    <xf numFmtId="38" fontId="16" fillId="6" borderId="3" xfId="0" applyNumberFormat="1" applyFont="1" applyFill="1" applyBorder="1" applyAlignment="1">
      <alignment horizontal="center" vertical="center"/>
    </xf>
    <xf numFmtId="38" fontId="16" fillId="6" borderId="2" xfId="0" applyNumberFormat="1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right" vertical="center"/>
    </xf>
    <xf numFmtId="0" fontId="17" fillId="6" borderId="21" xfId="0" applyFont="1" applyFill="1" applyBorder="1" applyAlignment="1">
      <alignment horizontal="center" vertical="center" shrinkToFit="1"/>
    </xf>
    <xf numFmtId="0" fontId="16" fillId="6" borderId="3" xfId="7" applyFont="1" applyFill="1" applyBorder="1" applyAlignment="1">
      <alignment horizontal="center" vertical="center"/>
    </xf>
    <xf numFmtId="0" fontId="22" fillId="6" borderId="3" xfId="7" applyFont="1" applyFill="1" applyBorder="1" applyAlignment="1">
      <alignment horizontal="center" vertical="center"/>
    </xf>
    <xf numFmtId="0" fontId="16" fillId="6" borderId="3" xfId="7" applyFont="1" applyFill="1" applyBorder="1" applyAlignment="1">
      <alignment horizontal="right" vertical="center" indent="2"/>
    </xf>
    <xf numFmtId="0" fontId="10" fillId="0" borderId="0" xfId="7" applyFont="1" applyFill="1" applyBorder="1" applyAlignment="1">
      <alignment readingOrder="2"/>
    </xf>
    <xf numFmtId="0" fontId="14" fillId="0" borderId="0" xfId="7" applyFont="1" applyFill="1" applyBorder="1" applyAlignment="1">
      <alignment horizontal="center" readingOrder="2"/>
    </xf>
    <xf numFmtId="0" fontId="18" fillId="4" borderId="10" xfId="7" applyFont="1" applyFill="1" applyBorder="1" applyAlignment="1">
      <alignment horizontal="center" vertical="center" wrapText="1"/>
    </xf>
    <xf numFmtId="0" fontId="16" fillId="6" borderId="10" xfId="7" applyFont="1" applyFill="1" applyBorder="1" applyAlignment="1">
      <alignment horizontal="center" vertical="center"/>
    </xf>
    <xf numFmtId="169" fontId="16" fillId="6" borderId="2" xfId="7" applyNumberFormat="1" applyFont="1" applyFill="1" applyBorder="1" applyAlignment="1">
      <alignment horizontal="center" vertical="center"/>
    </xf>
    <xf numFmtId="0" fontId="11" fillId="0" borderId="10" xfId="7" applyFont="1" applyFill="1" applyBorder="1" applyAlignment="1">
      <alignment horizontal="center" vertical="center"/>
    </xf>
    <xf numFmtId="0" fontId="16" fillId="4" borderId="10" xfId="7" applyFont="1" applyFill="1" applyBorder="1" applyAlignment="1">
      <alignment horizontal="center" vertical="center"/>
    </xf>
    <xf numFmtId="0" fontId="16" fillId="4" borderId="11" xfId="7" applyFont="1" applyFill="1" applyBorder="1" applyAlignment="1">
      <alignment horizontal="center" vertical="center"/>
    </xf>
    <xf numFmtId="0" fontId="16" fillId="4" borderId="12" xfId="7" applyFont="1" applyFill="1" applyBorder="1" applyAlignment="1">
      <alignment horizontal="center" vertical="center"/>
    </xf>
    <xf numFmtId="0" fontId="22" fillId="4" borderId="12" xfId="7" applyFont="1" applyFill="1" applyBorder="1" applyAlignment="1">
      <alignment horizontal="center" vertical="center"/>
    </xf>
    <xf numFmtId="0" fontId="16" fillId="6" borderId="3" xfId="7" applyFont="1" applyFill="1" applyBorder="1" applyAlignment="1">
      <alignment horizontal="right" vertical="center" indent="2" readingOrder="2"/>
    </xf>
    <xf numFmtId="1" fontId="16" fillId="6" borderId="3" xfId="1" applyNumberFormat="1" applyFont="1" applyFill="1" applyBorder="1" applyAlignment="1">
      <alignment horizontal="center" vertical="center"/>
    </xf>
    <xf numFmtId="0" fontId="16" fillId="6" borderId="3" xfId="7" applyFont="1" applyFill="1" applyBorder="1" applyAlignment="1">
      <alignment vertical="center"/>
    </xf>
    <xf numFmtId="167" fontId="16" fillId="6" borderId="2" xfId="7" applyNumberFormat="1" applyFont="1" applyFill="1" applyBorder="1" applyAlignment="1">
      <alignment horizontal="center" vertical="center"/>
    </xf>
    <xf numFmtId="3" fontId="16" fillId="4" borderId="2" xfId="7" applyNumberFormat="1" applyFont="1" applyFill="1" applyBorder="1" applyAlignment="1">
      <alignment horizontal="center" vertical="center"/>
    </xf>
    <xf numFmtId="0" fontId="16" fillId="6" borderId="51" xfId="7" applyFont="1" applyFill="1" applyBorder="1" applyAlignment="1">
      <alignment horizontal="center" vertical="center"/>
    </xf>
    <xf numFmtId="1" fontId="16" fillId="6" borderId="20" xfId="1" applyNumberFormat="1" applyFont="1" applyFill="1" applyBorder="1" applyAlignment="1">
      <alignment horizontal="center" vertical="center"/>
    </xf>
    <xf numFmtId="0" fontId="16" fillId="6" borderId="20" xfId="7" applyFont="1" applyFill="1" applyBorder="1" applyAlignment="1">
      <alignment horizontal="center" vertical="center"/>
    </xf>
    <xf numFmtId="0" fontId="16" fillId="6" borderId="20" xfId="7" applyFont="1" applyFill="1" applyBorder="1" applyAlignment="1">
      <alignment horizontal="right" vertical="center"/>
    </xf>
    <xf numFmtId="3" fontId="16" fillId="6" borderId="52" xfId="7" applyNumberFormat="1" applyFont="1" applyFill="1" applyBorder="1" applyAlignment="1">
      <alignment horizontal="center" vertical="center"/>
    </xf>
    <xf numFmtId="0" fontId="16" fillId="4" borderId="53" xfId="7" applyFont="1" applyFill="1" applyBorder="1" applyAlignment="1">
      <alignment horizontal="center" vertical="center"/>
    </xf>
    <xf numFmtId="1" fontId="16" fillId="4" borderId="54" xfId="1" applyNumberFormat="1" applyFont="1" applyFill="1" applyBorder="1" applyAlignment="1">
      <alignment horizontal="center" vertical="center"/>
    </xf>
    <xf numFmtId="0" fontId="16" fillId="4" borderId="54" xfId="7" applyFont="1" applyFill="1" applyBorder="1" applyAlignment="1">
      <alignment horizontal="center" vertical="center"/>
    </xf>
    <xf numFmtId="3" fontId="16" fillId="4" borderId="55" xfId="7" applyNumberFormat="1" applyFont="1" applyFill="1" applyBorder="1" applyAlignment="1">
      <alignment horizontal="center" vertical="center"/>
    </xf>
    <xf numFmtId="0" fontId="16" fillId="6" borderId="3" xfId="7" applyFont="1" applyFill="1" applyBorder="1" applyAlignment="1">
      <alignment horizontal="right" vertical="center"/>
    </xf>
    <xf numFmtId="0" fontId="16" fillId="6" borderId="45" xfId="7" applyNumberFormat="1" applyFont="1" applyFill="1" applyBorder="1" applyAlignment="1">
      <alignment horizontal="center" vertical="center"/>
    </xf>
    <xf numFmtId="0" fontId="16" fillId="6" borderId="46" xfId="7" applyFont="1" applyFill="1" applyBorder="1" applyAlignment="1">
      <alignment horizontal="right" vertical="center" readingOrder="2"/>
    </xf>
    <xf numFmtId="0" fontId="16" fillId="6" borderId="47" xfId="7" applyFont="1" applyFill="1" applyBorder="1" applyAlignment="1">
      <alignment horizontal="right" vertical="center" shrinkToFit="1"/>
    </xf>
    <xf numFmtId="172" fontId="16" fillId="6" borderId="48" xfId="7" applyNumberFormat="1" applyFont="1" applyFill="1" applyBorder="1" applyAlignment="1">
      <alignment horizontal="center" vertical="center"/>
    </xf>
    <xf numFmtId="0" fontId="16" fillId="6" borderId="36" xfId="7" applyNumberFormat="1" applyFont="1" applyFill="1" applyBorder="1" applyAlignment="1">
      <alignment horizontal="center" vertical="center"/>
    </xf>
    <xf numFmtId="0" fontId="16" fillId="6" borderId="24" xfId="7" applyFont="1" applyFill="1" applyBorder="1" applyAlignment="1">
      <alignment horizontal="right"/>
    </xf>
    <xf numFmtId="0" fontId="16" fillId="6" borderId="22" xfId="7" applyFont="1" applyFill="1" applyBorder="1" applyAlignment="1">
      <alignment horizontal="center" shrinkToFit="1"/>
    </xf>
    <xf numFmtId="3" fontId="16" fillId="6" borderId="37" xfId="7" applyNumberFormat="1" applyFont="1" applyFill="1" applyBorder="1" applyAlignment="1">
      <alignment horizontal="center" vertical="center" shrinkToFit="1"/>
    </xf>
    <xf numFmtId="0" fontId="16" fillId="6" borderId="34" xfId="7" applyNumberFormat="1" applyFont="1" applyFill="1" applyBorder="1" applyAlignment="1">
      <alignment horizontal="center" vertical="center"/>
    </xf>
    <xf numFmtId="0" fontId="17" fillId="6" borderId="23" xfId="7" applyFont="1" applyFill="1" applyBorder="1" applyAlignment="1">
      <alignment horizontal="right" vertical="center" readingOrder="2"/>
    </xf>
    <xf numFmtId="0" fontId="16" fillId="6" borderId="21" xfId="7" applyFont="1" applyFill="1" applyBorder="1" applyAlignment="1">
      <alignment horizontal="right" vertical="center" shrinkToFit="1"/>
    </xf>
    <xf numFmtId="3" fontId="16" fillId="6" borderId="35" xfId="7" applyNumberFormat="1" applyFont="1" applyFill="1" applyBorder="1" applyAlignment="1">
      <alignment horizontal="center" vertical="center" shrinkToFit="1"/>
    </xf>
    <xf numFmtId="0" fontId="18" fillId="4" borderId="56" xfId="7" applyFont="1" applyFill="1" applyBorder="1" applyAlignment="1">
      <alignment horizontal="center" vertical="center" wrapText="1"/>
    </xf>
    <xf numFmtId="0" fontId="18" fillId="4" borderId="27" xfId="7" applyFont="1" applyFill="1" applyBorder="1" applyAlignment="1">
      <alignment horizontal="center" vertical="center" wrapText="1"/>
    </xf>
    <xf numFmtId="0" fontId="18" fillId="4" borderId="57" xfId="7" applyFont="1" applyFill="1" applyBorder="1" applyAlignment="1">
      <alignment horizontal="center" vertical="center" wrapText="1"/>
    </xf>
    <xf numFmtId="0" fontId="16" fillId="6" borderId="10" xfId="7" applyNumberFormat="1" applyFont="1" applyFill="1" applyBorder="1" applyAlignment="1">
      <alignment horizontal="center" vertical="center"/>
    </xf>
    <xf numFmtId="0" fontId="16" fillId="4" borderId="10" xfId="7" applyNumberFormat="1" applyFont="1" applyFill="1" applyBorder="1" applyAlignment="1">
      <alignment horizontal="center" vertical="center"/>
    </xf>
    <xf numFmtId="0" fontId="16" fillId="4" borderId="11" xfId="7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 indent="2" shrinkToFit="1"/>
    </xf>
    <xf numFmtId="1" fontId="10" fillId="0" borderId="0" xfId="0" applyNumberFormat="1" applyFont="1" applyFill="1" applyAlignment="1">
      <alignment vertical="center"/>
    </xf>
    <xf numFmtId="0" fontId="16" fillId="6" borderId="3" xfId="0" applyFont="1" applyFill="1" applyBorder="1" applyAlignment="1">
      <alignment horizontal="right" vertical="center" indent="2" shrinkToFit="1"/>
    </xf>
    <xf numFmtId="174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27" fillId="0" borderId="3" xfId="487" applyFont="1" applyFill="1" applyBorder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0" fontId="26" fillId="0" borderId="13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26" fillId="0" borderId="3" xfId="0" applyFont="1" applyBorder="1" applyAlignment="1">
      <alignment horizontal="right" vertical="top" wrapText="1"/>
    </xf>
    <xf numFmtId="0" fontId="26" fillId="0" borderId="2" xfId="0" applyFont="1" applyBorder="1" applyAlignment="1">
      <alignment horizontal="right" vertical="top" wrapText="1"/>
    </xf>
    <xf numFmtId="0" fontId="26" fillId="0" borderId="3" xfId="0" applyFont="1" applyBorder="1" applyAlignment="1">
      <alignment horizontal="right" vertical="top"/>
    </xf>
    <xf numFmtId="0" fontId="26" fillId="0" borderId="2" xfId="0" applyFont="1" applyBorder="1" applyAlignment="1">
      <alignment horizontal="right" vertical="top"/>
    </xf>
    <xf numFmtId="0" fontId="26" fillId="0" borderId="3" xfId="0" applyFont="1" applyFill="1" applyBorder="1" applyAlignment="1">
      <alignment horizontal="center" vertical="top"/>
    </xf>
    <xf numFmtId="0" fontId="9" fillId="0" borderId="29" xfId="7" applyFont="1" applyFill="1" applyBorder="1" applyAlignment="1">
      <alignment horizontal="right" vertical="center"/>
    </xf>
    <xf numFmtId="0" fontId="9" fillId="0" borderId="4" xfId="7" applyFont="1" applyFill="1" applyBorder="1" applyAlignment="1">
      <alignment horizontal="right" vertical="center"/>
    </xf>
    <xf numFmtId="0" fontId="9" fillId="0" borderId="30" xfId="7" applyFont="1" applyFill="1" applyBorder="1" applyAlignment="1">
      <alignment horizontal="right" vertical="center"/>
    </xf>
    <xf numFmtId="0" fontId="13" fillId="0" borderId="29" xfId="7" applyFont="1" applyFill="1" applyBorder="1" applyAlignment="1">
      <alignment horizontal="center" vertical="center"/>
    </xf>
    <xf numFmtId="0" fontId="13" fillId="0" borderId="4" xfId="7" applyFont="1" applyFill="1" applyBorder="1" applyAlignment="1">
      <alignment horizontal="center" vertical="center"/>
    </xf>
    <xf numFmtId="0" fontId="13" fillId="0" borderId="30" xfId="7" applyFont="1" applyFill="1" applyBorder="1" applyAlignment="1">
      <alignment horizontal="center" vertical="center"/>
    </xf>
    <xf numFmtId="0" fontId="14" fillId="0" borderId="31" xfId="7" applyFont="1" applyFill="1" applyBorder="1" applyAlignment="1">
      <alignment horizontal="left" vertical="center"/>
    </xf>
    <xf numFmtId="0" fontId="14" fillId="0" borderId="5" xfId="7" applyFont="1" applyFill="1" applyBorder="1" applyAlignment="1">
      <alignment horizontal="left" vertical="center"/>
    </xf>
    <xf numFmtId="0" fontId="14" fillId="0" borderId="32" xfId="7" applyFont="1" applyFill="1" applyBorder="1" applyAlignment="1">
      <alignment horizontal="left" vertical="center"/>
    </xf>
    <xf numFmtId="0" fontId="18" fillId="4" borderId="3" xfId="7" applyFont="1" applyFill="1" applyBorder="1" applyAlignment="1">
      <alignment horizontal="center" vertical="center"/>
    </xf>
    <xf numFmtId="0" fontId="18" fillId="4" borderId="3" xfId="7" applyFont="1" applyFill="1" applyBorder="1" applyAlignment="1">
      <alignment horizontal="center" vertical="center" readingOrder="2"/>
    </xf>
    <xf numFmtId="0" fontId="17" fillId="4" borderId="0" xfId="486" applyFont="1" applyFill="1" applyBorder="1" applyAlignment="1">
      <alignment horizontal="center" vertical="center"/>
    </xf>
    <xf numFmtId="0" fontId="18" fillId="6" borderId="3" xfId="7" applyFont="1" applyFill="1" applyBorder="1" applyAlignment="1">
      <alignment horizontal="center" vertical="center" readingOrder="2"/>
    </xf>
    <xf numFmtId="0" fontId="13" fillId="7" borderId="3" xfId="7" applyFont="1" applyFill="1" applyBorder="1" applyAlignment="1">
      <alignment horizontal="right" vertical="center" readingOrder="2"/>
    </xf>
    <xf numFmtId="0" fontId="18" fillId="5" borderId="3" xfId="7" applyFont="1" applyFill="1" applyBorder="1" applyAlignment="1">
      <alignment horizontal="center" vertical="center" readingOrder="2"/>
    </xf>
    <xf numFmtId="0" fontId="13" fillId="6" borderId="3" xfId="7" applyFont="1" applyFill="1" applyBorder="1" applyAlignment="1">
      <alignment horizontal="center" vertical="center" readingOrder="2"/>
    </xf>
    <xf numFmtId="0" fontId="9" fillId="0" borderId="0" xfId="7" applyFont="1" applyFill="1" applyBorder="1" applyAlignment="1">
      <alignment horizontal="right" vertical="center"/>
    </xf>
    <xf numFmtId="0" fontId="13" fillId="0" borderId="0" xfId="7" applyFont="1" applyFill="1" applyBorder="1" applyAlignment="1">
      <alignment horizontal="center" vertical="center" shrinkToFit="1"/>
    </xf>
    <xf numFmtId="0" fontId="14" fillId="0" borderId="33" xfId="7" applyFont="1" applyFill="1" applyBorder="1" applyAlignment="1">
      <alignment horizontal="left"/>
    </xf>
    <xf numFmtId="0" fontId="9" fillId="0" borderId="0" xfId="7" applyFont="1" applyFill="1" applyAlignment="1">
      <alignment horizontal="right"/>
    </xf>
    <xf numFmtId="0" fontId="13" fillId="0" borderId="0" xfId="7" applyFont="1" applyFill="1" applyAlignment="1">
      <alignment horizontal="center" vertical="center" shrinkToFit="1"/>
    </xf>
    <xf numFmtId="0" fontId="14" fillId="0" borderId="0" xfId="7" applyFont="1" applyFill="1" applyBorder="1" applyAlignment="1">
      <alignment horizontal="left" readingOrder="2"/>
    </xf>
    <xf numFmtId="0" fontId="16" fillId="4" borderId="43" xfId="7" applyFont="1" applyFill="1" applyBorder="1" applyAlignment="1">
      <alignment horizontal="center" vertical="center"/>
    </xf>
    <xf numFmtId="0" fontId="9" fillId="0" borderId="0" xfId="7" applyFont="1" applyFill="1" applyAlignment="1">
      <alignment horizontal="right" vertical="center"/>
    </xf>
    <xf numFmtId="0" fontId="18" fillId="4" borderId="17" xfId="7" applyFont="1" applyFill="1" applyBorder="1" applyAlignment="1">
      <alignment horizontal="center" vertical="center"/>
    </xf>
    <xf numFmtId="0" fontId="18" fillId="4" borderId="18" xfId="7" applyFont="1" applyFill="1" applyBorder="1" applyAlignment="1">
      <alignment horizontal="center" vertical="center"/>
    </xf>
    <xf numFmtId="169" fontId="18" fillId="4" borderId="25" xfId="7" applyNumberFormat="1" applyFont="1" applyFill="1" applyBorder="1" applyAlignment="1">
      <alignment horizontal="center" vertical="center"/>
    </xf>
    <xf numFmtId="169" fontId="18" fillId="4" borderId="26" xfId="7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right" vertical="center" shrinkToFit="1"/>
    </xf>
    <xf numFmtId="0" fontId="9" fillId="0" borderId="0" xfId="7" applyFont="1" applyFill="1" applyBorder="1" applyAlignment="1">
      <alignment horizontal="right"/>
    </xf>
    <xf numFmtId="0" fontId="18" fillId="4" borderId="7" xfId="7" applyFont="1" applyFill="1" applyBorder="1" applyAlignment="1">
      <alignment horizontal="center" vertical="center" wrapText="1"/>
    </xf>
    <xf numFmtId="0" fontId="18" fillId="4" borderId="8" xfId="7" applyFont="1" applyFill="1" applyBorder="1" applyAlignment="1">
      <alignment horizontal="center" vertical="center" wrapText="1"/>
    </xf>
    <xf numFmtId="0" fontId="18" fillId="4" borderId="3" xfId="7" applyFont="1" applyFill="1" applyBorder="1" applyAlignment="1">
      <alignment horizontal="center" vertical="center" wrapText="1"/>
    </xf>
    <xf numFmtId="0" fontId="18" fillId="4" borderId="16" xfId="7" applyFont="1" applyFill="1" applyBorder="1" applyAlignment="1">
      <alignment horizontal="center" vertical="center" wrapText="1"/>
    </xf>
    <xf numFmtId="0" fontId="18" fillId="4" borderId="50" xfId="7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49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50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right" vertical="center" readingOrder="2"/>
    </xf>
    <xf numFmtId="0" fontId="29" fillId="4" borderId="8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top"/>
    </xf>
    <xf numFmtId="0" fontId="26" fillId="0" borderId="58" xfId="0" applyFont="1" applyFill="1" applyBorder="1" applyAlignment="1">
      <alignment horizontal="center" vertical="top"/>
    </xf>
    <xf numFmtId="0" fontId="26" fillId="2" borderId="13" xfId="0" applyFont="1" applyFill="1" applyBorder="1" applyAlignment="1">
      <alignment horizontal="center" vertical="top"/>
    </xf>
    <xf numFmtId="3" fontId="16" fillId="6" borderId="2" xfId="7" applyNumberFormat="1" applyFont="1" applyFill="1" applyBorder="1" applyAlignment="1">
      <alignment horizontal="center" vertical="center"/>
    </xf>
    <xf numFmtId="3" fontId="16" fillId="6" borderId="2" xfId="7" applyNumberFormat="1" applyFont="1" applyFill="1" applyBorder="1" applyAlignment="1">
      <alignment horizontal="center" vertical="center" wrapText="1"/>
    </xf>
    <xf numFmtId="3" fontId="16" fillId="4" borderId="13" xfId="7" applyNumberFormat="1" applyFont="1" applyFill="1" applyBorder="1" applyAlignment="1">
      <alignment horizontal="center" vertical="center"/>
    </xf>
  </cellXfs>
  <cellStyles count="488">
    <cellStyle name="Comma" xfId="1" builtinId="3"/>
    <cellStyle name="Comma 2" xfId="2" xr:uid="{00000000-0005-0000-0000-000001000000}"/>
    <cellStyle name="Comma 2 2" xfId="16" xr:uid="{00000000-0005-0000-0000-00003D000000}"/>
    <cellStyle name="Comma 2 3" xfId="17" xr:uid="{00000000-0005-0000-0000-00003E000000}"/>
    <cellStyle name="Comma 2 4" xfId="18" xr:uid="{00000000-0005-0000-0000-00003F000000}"/>
    <cellStyle name="Comma 2 5" xfId="19" xr:uid="{00000000-0005-0000-0000-000040000000}"/>
    <cellStyle name="Comma 2 6" xfId="15" xr:uid="{00000000-0005-0000-0000-00003C000000}"/>
    <cellStyle name="Comma 3" xfId="3" xr:uid="{00000000-0005-0000-0000-000002000000}"/>
    <cellStyle name="Comma 3 2" xfId="21" xr:uid="{00000000-0005-0000-0000-000042000000}"/>
    <cellStyle name="Comma 3 2 10" xfId="22" xr:uid="{00000000-0005-0000-0000-000043000000}"/>
    <cellStyle name="Comma 3 2 10 2" xfId="23" xr:uid="{00000000-0005-0000-0000-000044000000}"/>
    <cellStyle name="Comma 3 2 10 2 2" xfId="24" xr:uid="{00000000-0005-0000-0000-000045000000}"/>
    <cellStyle name="Comma 3 2 10 3" xfId="25" xr:uid="{00000000-0005-0000-0000-000046000000}"/>
    <cellStyle name="Comma 3 2 11" xfId="26" xr:uid="{00000000-0005-0000-0000-000047000000}"/>
    <cellStyle name="Comma 3 2 11 2" xfId="27" xr:uid="{00000000-0005-0000-0000-000048000000}"/>
    <cellStyle name="Comma 3 2 11 2 2" xfId="28" xr:uid="{00000000-0005-0000-0000-000049000000}"/>
    <cellStyle name="Comma 3 2 11 3" xfId="29" xr:uid="{00000000-0005-0000-0000-00004A000000}"/>
    <cellStyle name="Comma 3 2 12" xfId="30" xr:uid="{00000000-0005-0000-0000-00004B000000}"/>
    <cellStyle name="Comma 3 2 12 2" xfId="31" xr:uid="{00000000-0005-0000-0000-00004C000000}"/>
    <cellStyle name="Comma 3 2 12 2 2" xfId="32" xr:uid="{00000000-0005-0000-0000-00004D000000}"/>
    <cellStyle name="Comma 3 2 12 3" xfId="33" xr:uid="{00000000-0005-0000-0000-00004E000000}"/>
    <cellStyle name="Comma 3 2 13" xfId="34" xr:uid="{00000000-0005-0000-0000-00004F000000}"/>
    <cellStyle name="Comma 3 2 13 2" xfId="35" xr:uid="{00000000-0005-0000-0000-000050000000}"/>
    <cellStyle name="Comma 3 2 13 2 2" xfId="36" xr:uid="{00000000-0005-0000-0000-000051000000}"/>
    <cellStyle name="Comma 3 2 13 3" xfId="37" xr:uid="{00000000-0005-0000-0000-000052000000}"/>
    <cellStyle name="Comma 3 2 14" xfId="38" xr:uid="{00000000-0005-0000-0000-000053000000}"/>
    <cellStyle name="Comma 3 2 15" xfId="39" xr:uid="{00000000-0005-0000-0000-000054000000}"/>
    <cellStyle name="Comma 3 2 15 2" xfId="40" xr:uid="{00000000-0005-0000-0000-000055000000}"/>
    <cellStyle name="Comma 3 2 16" xfId="41" xr:uid="{00000000-0005-0000-0000-000056000000}"/>
    <cellStyle name="Comma 3 2 16 2" xfId="42" xr:uid="{00000000-0005-0000-0000-000057000000}"/>
    <cellStyle name="Comma 3 2 17" xfId="43" xr:uid="{00000000-0005-0000-0000-000058000000}"/>
    <cellStyle name="Comma 3 2 2" xfId="44" xr:uid="{00000000-0005-0000-0000-000059000000}"/>
    <cellStyle name="Comma 3 2 2 2" xfId="45" xr:uid="{00000000-0005-0000-0000-00005A000000}"/>
    <cellStyle name="Comma 3 2 2 2 2" xfId="46" xr:uid="{00000000-0005-0000-0000-00005B000000}"/>
    <cellStyle name="Comma 3 2 2 2 2 2" xfId="47" xr:uid="{00000000-0005-0000-0000-00005C000000}"/>
    <cellStyle name="Comma 3 2 2 2 3" xfId="48" xr:uid="{00000000-0005-0000-0000-00005D000000}"/>
    <cellStyle name="Comma 3 2 2 3" xfId="49" xr:uid="{00000000-0005-0000-0000-00005E000000}"/>
    <cellStyle name="Comma 3 2 2 3 2" xfId="50" xr:uid="{00000000-0005-0000-0000-00005F000000}"/>
    <cellStyle name="Comma 3 2 2 4" xfId="51" xr:uid="{00000000-0005-0000-0000-000060000000}"/>
    <cellStyle name="Comma 3 2 3" xfId="52" xr:uid="{00000000-0005-0000-0000-000061000000}"/>
    <cellStyle name="Comma 3 2 3 2" xfId="53" xr:uid="{00000000-0005-0000-0000-000062000000}"/>
    <cellStyle name="Comma 3 2 3 2 2" xfId="54" xr:uid="{00000000-0005-0000-0000-000063000000}"/>
    <cellStyle name="Comma 3 2 3 2 2 2" xfId="55" xr:uid="{00000000-0005-0000-0000-000064000000}"/>
    <cellStyle name="Comma 3 2 3 2 3" xfId="56" xr:uid="{00000000-0005-0000-0000-000065000000}"/>
    <cellStyle name="Comma 3 2 3 3" xfId="57" xr:uid="{00000000-0005-0000-0000-000066000000}"/>
    <cellStyle name="Comma 3 2 3 3 2" xfId="58" xr:uid="{00000000-0005-0000-0000-000067000000}"/>
    <cellStyle name="Comma 3 2 3 4" xfId="59" xr:uid="{00000000-0005-0000-0000-000068000000}"/>
    <cellStyle name="Comma 3 2 4" xfId="60" xr:uid="{00000000-0005-0000-0000-000069000000}"/>
    <cellStyle name="Comma 3 2 4 2" xfId="61" xr:uid="{00000000-0005-0000-0000-00006A000000}"/>
    <cellStyle name="Comma 3 2 4 2 2" xfId="62" xr:uid="{00000000-0005-0000-0000-00006B000000}"/>
    <cellStyle name="Comma 3 2 4 2 2 2" xfId="63" xr:uid="{00000000-0005-0000-0000-00006C000000}"/>
    <cellStyle name="Comma 3 2 4 2 3" xfId="64" xr:uid="{00000000-0005-0000-0000-00006D000000}"/>
    <cellStyle name="Comma 3 2 4 3" xfId="65" xr:uid="{00000000-0005-0000-0000-00006E000000}"/>
    <cellStyle name="Comma 3 2 4 3 2" xfId="66" xr:uid="{00000000-0005-0000-0000-00006F000000}"/>
    <cellStyle name="Comma 3 2 4 4" xfId="67" xr:uid="{00000000-0005-0000-0000-000070000000}"/>
    <cellStyle name="Comma 3 2 5" xfId="68" xr:uid="{00000000-0005-0000-0000-000071000000}"/>
    <cellStyle name="Comma 3 2 5 2" xfId="69" xr:uid="{00000000-0005-0000-0000-000072000000}"/>
    <cellStyle name="Comma 3 2 5 2 2" xfId="70" xr:uid="{00000000-0005-0000-0000-000073000000}"/>
    <cellStyle name="Comma 3 2 5 2 2 2" xfId="71" xr:uid="{00000000-0005-0000-0000-000074000000}"/>
    <cellStyle name="Comma 3 2 5 2 3" xfId="72" xr:uid="{00000000-0005-0000-0000-000075000000}"/>
    <cellStyle name="Comma 3 2 5 3" xfId="73" xr:uid="{00000000-0005-0000-0000-000076000000}"/>
    <cellStyle name="Comma 3 2 5 3 2" xfId="74" xr:uid="{00000000-0005-0000-0000-000077000000}"/>
    <cellStyle name="Comma 3 2 5 4" xfId="75" xr:uid="{00000000-0005-0000-0000-000078000000}"/>
    <cellStyle name="Comma 3 2 6" xfId="76" xr:uid="{00000000-0005-0000-0000-000079000000}"/>
    <cellStyle name="Comma 3 2 6 2" xfId="77" xr:uid="{00000000-0005-0000-0000-00007A000000}"/>
    <cellStyle name="Comma 3 2 6 2 2" xfId="78" xr:uid="{00000000-0005-0000-0000-00007B000000}"/>
    <cellStyle name="Comma 3 2 6 2 2 2" xfId="79" xr:uid="{00000000-0005-0000-0000-00007C000000}"/>
    <cellStyle name="Comma 3 2 6 2 3" xfId="80" xr:uid="{00000000-0005-0000-0000-00007D000000}"/>
    <cellStyle name="Comma 3 2 6 3" xfId="81" xr:uid="{00000000-0005-0000-0000-00007E000000}"/>
    <cellStyle name="Comma 3 2 6 3 2" xfId="82" xr:uid="{00000000-0005-0000-0000-00007F000000}"/>
    <cellStyle name="Comma 3 2 6 4" xfId="83" xr:uid="{00000000-0005-0000-0000-000080000000}"/>
    <cellStyle name="Comma 3 2 7" xfId="84" xr:uid="{00000000-0005-0000-0000-000081000000}"/>
    <cellStyle name="Comma 3 2 7 2" xfId="85" xr:uid="{00000000-0005-0000-0000-000082000000}"/>
    <cellStyle name="Comma 3 2 7 2 2" xfId="86" xr:uid="{00000000-0005-0000-0000-000083000000}"/>
    <cellStyle name="Comma 3 2 7 2 2 2" xfId="87" xr:uid="{00000000-0005-0000-0000-000084000000}"/>
    <cellStyle name="Comma 3 2 7 2 3" xfId="88" xr:uid="{00000000-0005-0000-0000-000085000000}"/>
    <cellStyle name="Comma 3 2 7 3" xfId="89" xr:uid="{00000000-0005-0000-0000-000086000000}"/>
    <cellStyle name="Comma 3 2 7 3 2" xfId="90" xr:uid="{00000000-0005-0000-0000-000087000000}"/>
    <cellStyle name="Comma 3 2 7 4" xfId="91" xr:uid="{00000000-0005-0000-0000-000088000000}"/>
    <cellStyle name="Comma 3 2 8" xfId="92" xr:uid="{00000000-0005-0000-0000-000089000000}"/>
    <cellStyle name="Comma 3 2 8 2" xfId="93" xr:uid="{00000000-0005-0000-0000-00008A000000}"/>
    <cellStyle name="Comma 3 2 8 2 2" xfId="94" xr:uid="{00000000-0005-0000-0000-00008B000000}"/>
    <cellStyle name="Comma 3 2 8 2 2 2" xfId="95" xr:uid="{00000000-0005-0000-0000-00008C000000}"/>
    <cellStyle name="Comma 3 2 8 2 3" xfId="96" xr:uid="{00000000-0005-0000-0000-00008D000000}"/>
    <cellStyle name="Comma 3 2 8 3" xfId="97" xr:uid="{00000000-0005-0000-0000-00008E000000}"/>
    <cellStyle name="Comma 3 2 8 3 2" xfId="98" xr:uid="{00000000-0005-0000-0000-00008F000000}"/>
    <cellStyle name="Comma 3 2 8 4" xfId="99" xr:uid="{00000000-0005-0000-0000-000090000000}"/>
    <cellStyle name="Comma 3 2 9" xfId="100" xr:uid="{00000000-0005-0000-0000-000091000000}"/>
    <cellStyle name="Comma 3 2 9 2" xfId="101" xr:uid="{00000000-0005-0000-0000-000092000000}"/>
    <cellStyle name="Comma 3 2 9 2 2" xfId="102" xr:uid="{00000000-0005-0000-0000-000093000000}"/>
    <cellStyle name="Comma 3 2 9 3" xfId="103" xr:uid="{00000000-0005-0000-0000-000094000000}"/>
    <cellStyle name="Comma 3 3" xfId="104" xr:uid="{00000000-0005-0000-0000-000095000000}"/>
    <cellStyle name="Comma 3 3 2" xfId="105" xr:uid="{00000000-0005-0000-0000-000096000000}"/>
    <cellStyle name="Comma 3 3 2 2" xfId="106" xr:uid="{00000000-0005-0000-0000-000097000000}"/>
    <cellStyle name="Comma 3 3 2 2 2" xfId="107" xr:uid="{00000000-0005-0000-0000-000098000000}"/>
    <cellStyle name="Comma 3 3 2 2 2 2" xfId="108" xr:uid="{00000000-0005-0000-0000-000099000000}"/>
    <cellStyle name="Comma 3 3 2 2 3" xfId="109" xr:uid="{00000000-0005-0000-0000-00009A000000}"/>
    <cellStyle name="Comma 3 3 2 3" xfId="110" xr:uid="{00000000-0005-0000-0000-00009B000000}"/>
    <cellStyle name="Comma 3 3 2 3 2" xfId="111" xr:uid="{00000000-0005-0000-0000-00009C000000}"/>
    <cellStyle name="Comma 3 3 2 4" xfId="112" xr:uid="{00000000-0005-0000-0000-00009D000000}"/>
    <cellStyle name="Comma 3 3 3" xfId="113" xr:uid="{00000000-0005-0000-0000-00009E000000}"/>
    <cellStyle name="Comma 3 3 3 2" xfId="114" xr:uid="{00000000-0005-0000-0000-00009F000000}"/>
    <cellStyle name="Comma 3 3 3 2 2" xfId="115" xr:uid="{00000000-0005-0000-0000-0000A0000000}"/>
    <cellStyle name="Comma 3 3 3 2 2 2" xfId="116" xr:uid="{00000000-0005-0000-0000-0000A1000000}"/>
    <cellStyle name="Comma 3 3 3 2 3" xfId="117" xr:uid="{00000000-0005-0000-0000-0000A2000000}"/>
    <cellStyle name="Comma 3 3 3 3" xfId="118" xr:uid="{00000000-0005-0000-0000-0000A3000000}"/>
    <cellStyle name="Comma 3 3 3 3 2" xfId="119" xr:uid="{00000000-0005-0000-0000-0000A4000000}"/>
    <cellStyle name="Comma 3 3 3 4" xfId="120" xr:uid="{00000000-0005-0000-0000-0000A5000000}"/>
    <cellStyle name="Comma 3 3 4" xfId="121" xr:uid="{00000000-0005-0000-0000-0000A6000000}"/>
    <cellStyle name="Comma 3 3 4 2" xfId="122" xr:uid="{00000000-0005-0000-0000-0000A7000000}"/>
    <cellStyle name="Comma 3 3 4 2 2" xfId="123" xr:uid="{00000000-0005-0000-0000-0000A8000000}"/>
    <cellStyle name="Comma 3 3 4 2 2 2" xfId="124" xr:uid="{00000000-0005-0000-0000-0000A9000000}"/>
    <cellStyle name="Comma 3 3 4 2 3" xfId="125" xr:uid="{00000000-0005-0000-0000-0000AA000000}"/>
    <cellStyle name="Comma 3 3 4 3" xfId="126" xr:uid="{00000000-0005-0000-0000-0000AB000000}"/>
    <cellStyle name="Comma 3 3 4 3 2" xfId="127" xr:uid="{00000000-0005-0000-0000-0000AC000000}"/>
    <cellStyle name="Comma 3 3 4 4" xfId="128" xr:uid="{00000000-0005-0000-0000-0000AD000000}"/>
    <cellStyle name="Comma 3 3 5" xfId="129" xr:uid="{00000000-0005-0000-0000-0000AE000000}"/>
    <cellStyle name="Comma 3 3 5 2" xfId="130" xr:uid="{00000000-0005-0000-0000-0000AF000000}"/>
    <cellStyle name="Comma 3 3 5 2 2" xfId="131" xr:uid="{00000000-0005-0000-0000-0000B0000000}"/>
    <cellStyle name="Comma 3 3 5 3" xfId="132" xr:uid="{00000000-0005-0000-0000-0000B1000000}"/>
    <cellStyle name="Comma 3 3 6" xfId="133" xr:uid="{00000000-0005-0000-0000-0000B2000000}"/>
    <cellStyle name="Comma 3 3 6 2" xfId="134" xr:uid="{00000000-0005-0000-0000-0000B3000000}"/>
    <cellStyle name="Comma 3 3 6 2 2" xfId="135" xr:uid="{00000000-0005-0000-0000-0000B4000000}"/>
    <cellStyle name="Comma 3 3 6 3" xfId="136" xr:uid="{00000000-0005-0000-0000-0000B5000000}"/>
    <cellStyle name="Comma 3 3 7" xfId="137" xr:uid="{00000000-0005-0000-0000-0000B6000000}"/>
    <cellStyle name="Comma 3 3 7 2" xfId="138" xr:uid="{00000000-0005-0000-0000-0000B7000000}"/>
    <cellStyle name="Comma 3 3 7 2 2" xfId="139" xr:uid="{00000000-0005-0000-0000-0000B8000000}"/>
    <cellStyle name="Comma 3 3 7 3" xfId="140" xr:uid="{00000000-0005-0000-0000-0000B9000000}"/>
    <cellStyle name="Comma 3 3 8" xfId="141" xr:uid="{00000000-0005-0000-0000-0000BA000000}"/>
    <cellStyle name="Comma 3 3 8 2" xfId="142" xr:uid="{00000000-0005-0000-0000-0000BB000000}"/>
    <cellStyle name="Comma 3 3 9" xfId="143" xr:uid="{00000000-0005-0000-0000-0000BC000000}"/>
    <cellStyle name="Comma 3 4" xfId="144" xr:uid="{00000000-0005-0000-0000-0000BD000000}"/>
    <cellStyle name="Comma 3 5" xfId="145" xr:uid="{00000000-0005-0000-0000-0000BE000000}"/>
    <cellStyle name="Comma 3 6" xfId="20" xr:uid="{00000000-0005-0000-0000-000041000000}"/>
    <cellStyle name="Comma 4" xfId="4" xr:uid="{00000000-0005-0000-0000-000003000000}"/>
    <cellStyle name="Comma 4 2" xfId="5" xr:uid="{00000000-0005-0000-0000-000004000000}"/>
    <cellStyle name="Comma 4 2 10" xfId="148" xr:uid="{00000000-0005-0000-0000-0000C1000000}"/>
    <cellStyle name="Comma 4 2 10 2" xfId="149" xr:uid="{00000000-0005-0000-0000-0000C2000000}"/>
    <cellStyle name="Comma 4 2 10 2 2" xfId="150" xr:uid="{00000000-0005-0000-0000-0000C3000000}"/>
    <cellStyle name="Comma 4 2 10 3" xfId="151" xr:uid="{00000000-0005-0000-0000-0000C4000000}"/>
    <cellStyle name="Comma 4 2 11" xfId="152" xr:uid="{00000000-0005-0000-0000-0000C5000000}"/>
    <cellStyle name="Comma 4 2 11 2" xfId="153" xr:uid="{00000000-0005-0000-0000-0000C6000000}"/>
    <cellStyle name="Comma 4 2 11 2 2" xfId="154" xr:uid="{00000000-0005-0000-0000-0000C7000000}"/>
    <cellStyle name="Comma 4 2 11 3" xfId="155" xr:uid="{00000000-0005-0000-0000-0000C8000000}"/>
    <cellStyle name="Comma 4 2 12" xfId="156" xr:uid="{00000000-0005-0000-0000-0000C9000000}"/>
    <cellStyle name="Comma 4 2 12 2" xfId="157" xr:uid="{00000000-0005-0000-0000-0000CA000000}"/>
    <cellStyle name="Comma 4 2 12 2 2" xfId="158" xr:uid="{00000000-0005-0000-0000-0000CB000000}"/>
    <cellStyle name="Comma 4 2 12 3" xfId="159" xr:uid="{00000000-0005-0000-0000-0000CC000000}"/>
    <cellStyle name="Comma 4 2 13" xfId="160" xr:uid="{00000000-0005-0000-0000-0000CD000000}"/>
    <cellStyle name="Comma 4 2 13 2" xfId="161" xr:uid="{00000000-0005-0000-0000-0000CE000000}"/>
    <cellStyle name="Comma 4 2 13 2 2" xfId="162" xr:uid="{00000000-0005-0000-0000-0000CF000000}"/>
    <cellStyle name="Comma 4 2 13 3" xfId="163" xr:uid="{00000000-0005-0000-0000-0000D0000000}"/>
    <cellStyle name="Comma 4 2 14" xfId="164" xr:uid="{00000000-0005-0000-0000-0000D1000000}"/>
    <cellStyle name="Comma 4 2 15" xfId="165" xr:uid="{00000000-0005-0000-0000-0000D2000000}"/>
    <cellStyle name="Comma 4 2 15 2" xfId="166" xr:uid="{00000000-0005-0000-0000-0000D3000000}"/>
    <cellStyle name="Comma 4 2 16" xfId="167" xr:uid="{00000000-0005-0000-0000-0000D4000000}"/>
    <cellStyle name="Comma 4 2 16 2" xfId="168" xr:uid="{00000000-0005-0000-0000-0000D5000000}"/>
    <cellStyle name="Comma 4 2 17" xfId="169" xr:uid="{00000000-0005-0000-0000-0000D6000000}"/>
    <cellStyle name="Comma 4 2 18" xfId="147" xr:uid="{00000000-0005-0000-0000-0000C0000000}"/>
    <cellStyle name="Comma 4 2 2" xfId="170" xr:uid="{00000000-0005-0000-0000-0000D7000000}"/>
    <cellStyle name="Comma 4 2 2 2" xfId="171" xr:uid="{00000000-0005-0000-0000-0000D8000000}"/>
    <cellStyle name="Comma 4 2 2 2 2" xfId="172" xr:uid="{00000000-0005-0000-0000-0000D9000000}"/>
    <cellStyle name="Comma 4 2 2 2 2 2" xfId="173" xr:uid="{00000000-0005-0000-0000-0000DA000000}"/>
    <cellStyle name="Comma 4 2 2 2 3" xfId="174" xr:uid="{00000000-0005-0000-0000-0000DB000000}"/>
    <cellStyle name="Comma 4 2 2 3" xfId="175" xr:uid="{00000000-0005-0000-0000-0000DC000000}"/>
    <cellStyle name="Comma 4 2 2 3 2" xfId="176" xr:uid="{00000000-0005-0000-0000-0000DD000000}"/>
    <cellStyle name="Comma 4 2 2 4" xfId="177" xr:uid="{00000000-0005-0000-0000-0000DE000000}"/>
    <cellStyle name="Comma 4 2 3" xfId="178" xr:uid="{00000000-0005-0000-0000-0000DF000000}"/>
    <cellStyle name="Comma 4 2 3 2" xfId="179" xr:uid="{00000000-0005-0000-0000-0000E0000000}"/>
    <cellStyle name="Comma 4 2 3 2 2" xfId="180" xr:uid="{00000000-0005-0000-0000-0000E1000000}"/>
    <cellStyle name="Comma 4 2 3 2 2 2" xfId="181" xr:uid="{00000000-0005-0000-0000-0000E2000000}"/>
    <cellStyle name="Comma 4 2 3 2 3" xfId="182" xr:uid="{00000000-0005-0000-0000-0000E3000000}"/>
    <cellStyle name="Comma 4 2 3 3" xfId="183" xr:uid="{00000000-0005-0000-0000-0000E4000000}"/>
    <cellStyle name="Comma 4 2 3 3 2" xfId="184" xr:uid="{00000000-0005-0000-0000-0000E5000000}"/>
    <cellStyle name="Comma 4 2 3 4" xfId="185" xr:uid="{00000000-0005-0000-0000-0000E6000000}"/>
    <cellStyle name="Comma 4 2 4" xfId="186" xr:uid="{00000000-0005-0000-0000-0000E7000000}"/>
    <cellStyle name="Comma 4 2 4 2" xfId="187" xr:uid="{00000000-0005-0000-0000-0000E8000000}"/>
    <cellStyle name="Comma 4 2 4 2 2" xfId="188" xr:uid="{00000000-0005-0000-0000-0000E9000000}"/>
    <cellStyle name="Comma 4 2 4 2 2 2" xfId="189" xr:uid="{00000000-0005-0000-0000-0000EA000000}"/>
    <cellStyle name="Comma 4 2 4 2 3" xfId="190" xr:uid="{00000000-0005-0000-0000-0000EB000000}"/>
    <cellStyle name="Comma 4 2 4 3" xfId="191" xr:uid="{00000000-0005-0000-0000-0000EC000000}"/>
    <cellStyle name="Comma 4 2 4 3 2" xfId="192" xr:uid="{00000000-0005-0000-0000-0000ED000000}"/>
    <cellStyle name="Comma 4 2 4 4" xfId="193" xr:uid="{00000000-0005-0000-0000-0000EE000000}"/>
    <cellStyle name="Comma 4 2 5" xfId="194" xr:uid="{00000000-0005-0000-0000-0000EF000000}"/>
    <cellStyle name="Comma 4 2 5 2" xfId="195" xr:uid="{00000000-0005-0000-0000-0000F0000000}"/>
    <cellStyle name="Comma 4 2 5 2 2" xfId="196" xr:uid="{00000000-0005-0000-0000-0000F1000000}"/>
    <cellStyle name="Comma 4 2 5 2 2 2" xfId="197" xr:uid="{00000000-0005-0000-0000-0000F2000000}"/>
    <cellStyle name="Comma 4 2 5 2 3" xfId="198" xr:uid="{00000000-0005-0000-0000-0000F3000000}"/>
    <cellStyle name="Comma 4 2 5 3" xfId="199" xr:uid="{00000000-0005-0000-0000-0000F4000000}"/>
    <cellStyle name="Comma 4 2 5 3 2" xfId="200" xr:uid="{00000000-0005-0000-0000-0000F5000000}"/>
    <cellStyle name="Comma 4 2 5 4" xfId="201" xr:uid="{00000000-0005-0000-0000-0000F6000000}"/>
    <cellStyle name="Comma 4 2 6" xfId="202" xr:uid="{00000000-0005-0000-0000-0000F7000000}"/>
    <cellStyle name="Comma 4 2 6 2" xfId="203" xr:uid="{00000000-0005-0000-0000-0000F8000000}"/>
    <cellStyle name="Comma 4 2 6 2 2" xfId="204" xr:uid="{00000000-0005-0000-0000-0000F9000000}"/>
    <cellStyle name="Comma 4 2 6 2 2 2" xfId="205" xr:uid="{00000000-0005-0000-0000-0000FA000000}"/>
    <cellStyle name="Comma 4 2 6 2 3" xfId="206" xr:uid="{00000000-0005-0000-0000-0000FB000000}"/>
    <cellStyle name="Comma 4 2 6 3" xfId="207" xr:uid="{00000000-0005-0000-0000-0000FC000000}"/>
    <cellStyle name="Comma 4 2 6 3 2" xfId="208" xr:uid="{00000000-0005-0000-0000-0000FD000000}"/>
    <cellStyle name="Comma 4 2 6 4" xfId="209" xr:uid="{00000000-0005-0000-0000-0000FE000000}"/>
    <cellStyle name="Comma 4 2 7" xfId="210" xr:uid="{00000000-0005-0000-0000-0000FF000000}"/>
    <cellStyle name="Comma 4 2 7 2" xfId="211" xr:uid="{00000000-0005-0000-0000-000000010000}"/>
    <cellStyle name="Comma 4 2 7 2 2" xfId="212" xr:uid="{00000000-0005-0000-0000-000001010000}"/>
    <cellStyle name="Comma 4 2 7 2 2 2" xfId="213" xr:uid="{00000000-0005-0000-0000-000002010000}"/>
    <cellStyle name="Comma 4 2 7 2 3" xfId="214" xr:uid="{00000000-0005-0000-0000-000003010000}"/>
    <cellStyle name="Comma 4 2 7 3" xfId="215" xr:uid="{00000000-0005-0000-0000-000004010000}"/>
    <cellStyle name="Comma 4 2 7 3 2" xfId="216" xr:uid="{00000000-0005-0000-0000-000005010000}"/>
    <cellStyle name="Comma 4 2 7 4" xfId="217" xr:uid="{00000000-0005-0000-0000-000006010000}"/>
    <cellStyle name="Comma 4 2 8" xfId="218" xr:uid="{00000000-0005-0000-0000-000007010000}"/>
    <cellStyle name="Comma 4 2 8 2" xfId="219" xr:uid="{00000000-0005-0000-0000-000008010000}"/>
    <cellStyle name="Comma 4 2 8 2 2" xfId="220" xr:uid="{00000000-0005-0000-0000-000009010000}"/>
    <cellStyle name="Comma 4 2 8 2 2 2" xfId="221" xr:uid="{00000000-0005-0000-0000-00000A010000}"/>
    <cellStyle name="Comma 4 2 8 2 3" xfId="222" xr:uid="{00000000-0005-0000-0000-00000B010000}"/>
    <cellStyle name="Comma 4 2 8 3" xfId="223" xr:uid="{00000000-0005-0000-0000-00000C010000}"/>
    <cellStyle name="Comma 4 2 8 3 2" xfId="224" xr:uid="{00000000-0005-0000-0000-00000D010000}"/>
    <cellStyle name="Comma 4 2 8 4" xfId="225" xr:uid="{00000000-0005-0000-0000-00000E010000}"/>
    <cellStyle name="Comma 4 2 9" xfId="226" xr:uid="{00000000-0005-0000-0000-00000F010000}"/>
    <cellStyle name="Comma 4 2 9 2" xfId="227" xr:uid="{00000000-0005-0000-0000-000010010000}"/>
    <cellStyle name="Comma 4 2 9 2 2" xfId="228" xr:uid="{00000000-0005-0000-0000-000011010000}"/>
    <cellStyle name="Comma 4 2 9 3" xfId="229" xr:uid="{00000000-0005-0000-0000-000012010000}"/>
    <cellStyle name="Comma 4 3" xfId="230" xr:uid="{00000000-0005-0000-0000-000013010000}"/>
    <cellStyle name="Comma 4 3 10" xfId="231" xr:uid="{00000000-0005-0000-0000-000014010000}"/>
    <cellStyle name="Comma 4 3 2" xfId="232" xr:uid="{00000000-0005-0000-0000-000015010000}"/>
    <cellStyle name="Comma 4 3 2 2" xfId="233" xr:uid="{00000000-0005-0000-0000-000016010000}"/>
    <cellStyle name="Comma 4 3 2 2 2" xfId="234" xr:uid="{00000000-0005-0000-0000-000017010000}"/>
    <cellStyle name="Comma 4 3 2 2 2 2" xfId="235" xr:uid="{00000000-0005-0000-0000-000018010000}"/>
    <cellStyle name="Comma 4 3 2 2 3" xfId="236" xr:uid="{00000000-0005-0000-0000-000019010000}"/>
    <cellStyle name="Comma 4 3 2 3" xfId="237" xr:uid="{00000000-0005-0000-0000-00001A010000}"/>
    <cellStyle name="Comma 4 3 2 3 2" xfId="238" xr:uid="{00000000-0005-0000-0000-00001B010000}"/>
    <cellStyle name="Comma 4 3 2 4" xfId="239" xr:uid="{00000000-0005-0000-0000-00001C010000}"/>
    <cellStyle name="Comma 4 3 3" xfId="240" xr:uid="{00000000-0005-0000-0000-00001D010000}"/>
    <cellStyle name="Comma 4 3 3 2" xfId="241" xr:uid="{00000000-0005-0000-0000-00001E010000}"/>
    <cellStyle name="Comma 4 3 3 2 2" xfId="242" xr:uid="{00000000-0005-0000-0000-00001F010000}"/>
    <cellStyle name="Comma 4 3 3 2 2 2" xfId="243" xr:uid="{00000000-0005-0000-0000-000020010000}"/>
    <cellStyle name="Comma 4 3 3 2 3" xfId="244" xr:uid="{00000000-0005-0000-0000-000021010000}"/>
    <cellStyle name="Comma 4 3 3 3" xfId="245" xr:uid="{00000000-0005-0000-0000-000022010000}"/>
    <cellStyle name="Comma 4 3 3 3 2" xfId="246" xr:uid="{00000000-0005-0000-0000-000023010000}"/>
    <cellStyle name="Comma 4 3 3 4" xfId="247" xr:uid="{00000000-0005-0000-0000-000024010000}"/>
    <cellStyle name="Comma 4 3 4" xfId="248" xr:uid="{00000000-0005-0000-0000-000025010000}"/>
    <cellStyle name="Comma 4 3 4 2" xfId="249" xr:uid="{00000000-0005-0000-0000-000026010000}"/>
    <cellStyle name="Comma 4 3 4 2 2" xfId="250" xr:uid="{00000000-0005-0000-0000-000027010000}"/>
    <cellStyle name="Comma 4 3 4 2 2 2" xfId="251" xr:uid="{00000000-0005-0000-0000-000028010000}"/>
    <cellStyle name="Comma 4 3 4 2 3" xfId="252" xr:uid="{00000000-0005-0000-0000-000029010000}"/>
    <cellStyle name="Comma 4 3 4 3" xfId="253" xr:uid="{00000000-0005-0000-0000-00002A010000}"/>
    <cellStyle name="Comma 4 3 4 3 2" xfId="254" xr:uid="{00000000-0005-0000-0000-00002B010000}"/>
    <cellStyle name="Comma 4 3 4 4" xfId="255" xr:uid="{00000000-0005-0000-0000-00002C010000}"/>
    <cellStyle name="Comma 4 3 5" xfId="256" xr:uid="{00000000-0005-0000-0000-00002D010000}"/>
    <cellStyle name="Comma 4 3 5 2" xfId="257" xr:uid="{00000000-0005-0000-0000-00002E010000}"/>
    <cellStyle name="Comma 4 3 5 2 2" xfId="258" xr:uid="{00000000-0005-0000-0000-00002F010000}"/>
    <cellStyle name="Comma 4 3 5 3" xfId="259" xr:uid="{00000000-0005-0000-0000-000030010000}"/>
    <cellStyle name="Comma 4 3 6" xfId="260" xr:uid="{00000000-0005-0000-0000-000031010000}"/>
    <cellStyle name="Comma 4 3 6 2" xfId="261" xr:uid="{00000000-0005-0000-0000-000032010000}"/>
    <cellStyle name="Comma 4 3 6 2 2" xfId="262" xr:uid="{00000000-0005-0000-0000-000033010000}"/>
    <cellStyle name="Comma 4 3 6 3" xfId="263" xr:uid="{00000000-0005-0000-0000-000034010000}"/>
    <cellStyle name="Comma 4 3 7" xfId="264" xr:uid="{00000000-0005-0000-0000-000035010000}"/>
    <cellStyle name="Comma 4 3 7 2" xfId="265" xr:uid="{00000000-0005-0000-0000-000036010000}"/>
    <cellStyle name="Comma 4 3 7 2 2" xfId="266" xr:uid="{00000000-0005-0000-0000-000037010000}"/>
    <cellStyle name="Comma 4 3 7 3" xfId="267" xr:uid="{00000000-0005-0000-0000-000038010000}"/>
    <cellStyle name="Comma 4 3 8" xfId="268" xr:uid="{00000000-0005-0000-0000-000039010000}"/>
    <cellStyle name="Comma 4 3 9" xfId="269" xr:uid="{00000000-0005-0000-0000-00003A010000}"/>
    <cellStyle name="Comma 4 3 9 2" xfId="270" xr:uid="{00000000-0005-0000-0000-00003B010000}"/>
    <cellStyle name="Comma 4 4" xfId="271" xr:uid="{00000000-0005-0000-0000-00003C010000}"/>
    <cellStyle name="Comma 4 5" xfId="146" xr:uid="{00000000-0005-0000-0000-0000BF000000}"/>
    <cellStyle name="Comma 5" xfId="272" xr:uid="{00000000-0005-0000-0000-00003D010000}"/>
    <cellStyle name="Comma 5 2" xfId="273" xr:uid="{00000000-0005-0000-0000-00003E010000}"/>
    <cellStyle name="Currency 2" xfId="6" xr:uid="{00000000-0005-0000-0000-000005000000}"/>
    <cellStyle name="Hyperlink" xfId="486" builtinId="8"/>
    <cellStyle name="Hyperlink 2" xfId="487" xr:uid="{2DA72692-AF09-403A-ABEB-D1CF597A113E}"/>
    <cellStyle name="Normal" xfId="0" builtinId="0"/>
    <cellStyle name="Normal 2" xfId="7" xr:uid="{00000000-0005-0000-0000-000007000000}"/>
    <cellStyle name="Normal 2 2" xfId="8" xr:uid="{00000000-0005-0000-0000-000008000000}"/>
    <cellStyle name="Normal 2 2 2" xfId="275" xr:uid="{00000000-0005-0000-0000-000040010000}"/>
    <cellStyle name="Normal 2 3" xfId="276" xr:uid="{00000000-0005-0000-0000-000041010000}"/>
    <cellStyle name="Normal 2 4" xfId="274" xr:uid="{00000000-0005-0000-0000-00003F010000}"/>
    <cellStyle name="Normal 3" xfId="9" xr:uid="{00000000-0005-0000-0000-000009000000}"/>
    <cellStyle name="Normal 3 2" xfId="10" xr:uid="{00000000-0005-0000-0000-00000A000000}"/>
    <cellStyle name="Normal 3 3" xfId="277" xr:uid="{00000000-0005-0000-0000-00004201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10" xfId="279" xr:uid="{00000000-0005-0000-0000-000044010000}"/>
    <cellStyle name="Normal 5 10 2" xfId="280" xr:uid="{00000000-0005-0000-0000-000045010000}"/>
    <cellStyle name="Normal 5 10 2 2" xfId="281" xr:uid="{00000000-0005-0000-0000-000046010000}"/>
    <cellStyle name="Normal 5 10 2 2 2" xfId="282" xr:uid="{00000000-0005-0000-0000-000047010000}"/>
    <cellStyle name="Normal 5 10 2 3" xfId="283" xr:uid="{00000000-0005-0000-0000-000048010000}"/>
    <cellStyle name="Normal 5 10 3" xfId="284" xr:uid="{00000000-0005-0000-0000-000049010000}"/>
    <cellStyle name="Normal 5 10 3 2" xfId="285" xr:uid="{00000000-0005-0000-0000-00004A010000}"/>
    <cellStyle name="Normal 5 10 4" xfId="286" xr:uid="{00000000-0005-0000-0000-00004B010000}"/>
    <cellStyle name="Normal 5 11" xfId="287" xr:uid="{00000000-0005-0000-0000-00004C010000}"/>
    <cellStyle name="Normal 5 11 2" xfId="288" xr:uid="{00000000-0005-0000-0000-00004D010000}"/>
    <cellStyle name="Normal 5 11 2 2" xfId="289" xr:uid="{00000000-0005-0000-0000-00004E010000}"/>
    <cellStyle name="Normal 5 11 3" xfId="290" xr:uid="{00000000-0005-0000-0000-00004F010000}"/>
    <cellStyle name="Normal 5 12" xfId="291" xr:uid="{00000000-0005-0000-0000-000050010000}"/>
    <cellStyle name="Normal 5 12 2" xfId="292" xr:uid="{00000000-0005-0000-0000-000051010000}"/>
    <cellStyle name="Normal 5 12 2 2" xfId="293" xr:uid="{00000000-0005-0000-0000-000052010000}"/>
    <cellStyle name="Normal 5 12 3" xfId="294" xr:uid="{00000000-0005-0000-0000-000053010000}"/>
    <cellStyle name="Normal 5 13" xfId="295" xr:uid="{00000000-0005-0000-0000-000054010000}"/>
    <cellStyle name="Normal 5 13 2" xfId="296" xr:uid="{00000000-0005-0000-0000-000055010000}"/>
    <cellStyle name="Normal 5 13 2 2" xfId="297" xr:uid="{00000000-0005-0000-0000-000056010000}"/>
    <cellStyle name="Normal 5 13 3" xfId="298" xr:uid="{00000000-0005-0000-0000-000057010000}"/>
    <cellStyle name="Normal 5 14" xfId="299" xr:uid="{00000000-0005-0000-0000-000058010000}"/>
    <cellStyle name="Normal 5 14 2" xfId="300" xr:uid="{00000000-0005-0000-0000-000059010000}"/>
    <cellStyle name="Normal 5 14 2 2" xfId="301" xr:uid="{00000000-0005-0000-0000-00005A010000}"/>
    <cellStyle name="Normal 5 14 3" xfId="302" xr:uid="{00000000-0005-0000-0000-00005B010000}"/>
    <cellStyle name="Normal 5 15" xfId="303" xr:uid="{00000000-0005-0000-0000-00005C010000}"/>
    <cellStyle name="Normal 5 15 2" xfId="304" xr:uid="{00000000-0005-0000-0000-00005D010000}"/>
    <cellStyle name="Normal 5 15 2 2" xfId="305" xr:uid="{00000000-0005-0000-0000-00005E010000}"/>
    <cellStyle name="Normal 5 15 3" xfId="306" xr:uid="{00000000-0005-0000-0000-00005F010000}"/>
    <cellStyle name="Normal 5 16" xfId="307" xr:uid="{00000000-0005-0000-0000-000060010000}"/>
    <cellStyle name="Normal 5 17" xfId="308" xr:uid="{00000000-0005-0000-0000-000061010000}"/>
    <cellStyle name="Normal 5 17 2" xfId="309" xr:uid="{00000000-0005-0000-0000-000062010000}"/>
    <cellStyle name="Normal 5 18" xfId="310" xr:uid="{00000000-0005-0000-0000-000063010000}"/>
    <cellStyle name="Normal 5 19" xfId="278" xr:uid="{00000000-0005-0000-0000-000043010000}"/>
    <cellStyle name="Normal 5 2" xfId="311" xr:uid="{00000000-0005-0000-0000-000064010000}"/>
    <cellStyle name="Normal 5 2 10" xfId="312" xr:uid="{00000000-0005-0000-0000-000065010000}"/>
    <cellStyle name="Normal 5 2 10 2" xfId="313" xr:uid="{00000000-0005-0000-0000-000066010000}"/>
    <cellStyle name="Normal 5 2 10 2 2" xfId="314" xr:uid="{00000000-0005-0000-0000-000067010000}"/>
    <cellStyle name="Normal 5 2 10 3" xfId="315" xr:uid="{00000000-0005-0000-0000-000068010000}"/>
    <cellStyle name="Normal 5 2 11" xfId="316" xr:uid="{00000000-0005-0000-0000-000069010000}"/>
    <cellStyle name="Normal 5 2 11 2" xfId="317" xr:uid="{00000000-0005-0000-0000-00006A010000}"/>
    <cellStyle name="Normal 5 2 11 2 2" xfId="318" xr:uid="{00000000-0005-0000-0000-00006B010000}"/>
    <cellStyle name="Normal 5 2 11 3" xfId="319" xr:uid="{00000000-0005-0000-0000-00006C010000}"/>
    <cellStyle name="Normal 5 2 12" xfId="320" xr:uid="{00000000-0005-0000-0000-00006D010000}"/>
    <cellStyle name="Normal 5 2 12 2" xfId="321" xr:uid="{00000000-0005-0000-0000-00006E010000}"/>
    <cellStyle name="Normal 5 2 12 2 2" xfId="322" xr:uid="{00000000-0005-0000-0000-00006F010000}"/>
    <cellStyle name="Normal 5 2 12 3" xfId="323" xr:uid="{00000000-0005-0000-0000-000070010000}"/>
    <cellStyle name="Normal 5 2 13" xfId="324" xr:uid="{00000000-0005-0000-0000-000071010000}"/>
    <cellStyle name="Normal 5 2 13 2" xfId="325" xr:uid="{00000000-0005-0000-0000-000072010000}"/>
    <cellStyle name="Normal 5 2 13 2 2" xfId="326" xr:uid="{00000000-0005-0000-0000-000073010000}"/>
    <cellStyle name="Normal 5 2 13 3" xfId="327" xr:uid="{00000000-0005-0000-0000-000074010000}"/>
    <cellStyle name="Normal 5 2 14" xfId="328" xr:uid="{00000000-0005-0000-0000-000075010000}"/>
    <cellStyle name="Normal 5 2 14 2" xfId="329" xr:uid="{00000000-0005-0000-0000-000076010000}"/>
    <cellStyle name="Normal 5 2 15" xfId="330" xr:uid="{00000000-0005-0000-0000-000077010000}"/>
    <cellStyle name="Normal 5 2 15 2" xfId="331" xr:uid="{00000000-0005-0000-0000-000078010000}"/>
    <cellStyle name="Normal 5 2 16" xfId="332" xr:uid="{00000000-0005-0000-0000-000079010000}"/>
    <cellStyle name="Normal 5 2 2" xfId="333" xr:uid="{00000000-0005-0000-0000-00007A010000}"/>
    <cellStyle name="Normal 5 2 2 2" xfId="334" xr:uid="{00000000-0005-0000-0000-00007B010000}"/>
    <cellStyle name="Normal 5 2 2 2 2" xfId="335" xr:uid="{00000000-0005-0000-0000-00007C010000}"/>
    <cellStyle name="Normal 5 2 2 2 2 2" xfId="336" xr:uid="{00000000-0005-0000-0000-00007D010000}"/>
    <cellStyle name="Normal 5 2 2 2 3" xfId="337" xr:uid="{00000000-0005-0000-0000-00007E010000}"/>
    <cellStyle name="Normal 5 2 2 3" xfId="338" xr:uid="{00000000-0005-0000-0000-00007F010000}"/>
    <cellStyle name="Normal 5 2 2 3 2" xfId="339" xr:uid="{00000000-0005-0000-0000-000080010000}"/>
    <cellStyle name="Normal 5 2 2 4" xfId="340" xr:uid="{00000000-0005-0000-0000-000081010000}"/>
    <cellStyle name="Normal 5 2 3" xfId="341" xr:uid="{00000000-0005-0000-0000-000082010000}"/>
    <cellStyle name="Normal 5 2 3 2" xfId="342" xr:uid="{00000000-0005-0000-0000-000083010000}"/>
    <cellStyle name="Normal 5 2 3 2 2" xfId="343" xr:uid="{00000000-0005-0000-0000-000084010000}"/>
    <cellStyle name="Normal 5 2 3 2 2 2" xfId="344" xr:uid="{00000000-0005-0000-0000-000085010000}"/>
    <cellStyle name="Normal 5 2 3 2 3" xfId="345" xr:uid="{00000000-0005-0000-0000-000086010000}"/>
    <cellStyle name="Normal 5 2 3 3" xfId="346" xr:uid="{00000000-0005-0000-0000-000087010000}"/>
    <cellStyle name="Normal 5 2 3 3 2" xfId="347" xr:uid="{00000000-0005-0000-0000-000088010000}"/>
    <cellStyle name="Normal 5 2 3 4" xfId="348" xr:uid="{00000000-0005-0000-0000-000089010000}"/>
    <cellStyle name="Normal 5 2 4" xfId="349" xr:uid="{00000000-0005-0000-0000-00008A010000}"/>
    <cellStyle name="Normal 5 2 4 2" xfId="350" xr:uid="{00000000-0005-0000-0000-00008B010000}"/>
    <cellStyle name="Normal 5 2 4 2 2" xfId="351" xr:uid="{00000000-0005-0000-0000-00008C010000}"/>
    <cellStyle name="Normal 5 2 4 2 2 2" xfId="352" xr:uid="{00000000-0005-0000-0000-00008D010000}"/>
    <cellStyle name="Normal 5 2 4 2 3" xfId="353" xr:uid="{00000000-0005-0000-0000-00008E010000}"/>
    <cellStyle name="Normal 5 2 4 3" xfId="354" xr:uid="{00000000-0005-0000-0000-00008F010000}"/>
    <cellStyle name="Normal 5 2 4 3 2" xfId="355" xr:uid="{00000000-0005-0000-0000-000090010000}"/>
    <cellStyle name="Normal 5 2 4 4" xfId="356" xr:uid="{00000000-0005-0000-0000-000091010000}"/>
    <cellStyle name="Normal 5 2 5" xfId="357" xr:uid="{00000000-0005-0000-0000-000092010000}"/>
    <cellStyle name="Normal 5 2 5 2" xfId="358" xr:uid="{00000000-0005-0000-0000-000093010000}"/>
    <cellStyle name="Normal 5 2 5 2 2" xfId="359" xr:uid="{00000000-0005-0000-0000-000094010000}"/>
    <cellStyle name="Normal 5 2 5 2 2 2" xfId="360" xr:uid="{00000000-0005-0000-0000-000095010000}"/>
    <cellStyle name="Normal 5 2 5 2 3" xfId="361" xr:uid="{00000000-0005-0000-0000-000096010000}"/>
    <cellStyle name="Normal 5 2 5 3" xfId="362" xr:uid="{00000000-0005-0000-0000-000097010000}"/>
    <cellStyle name="Normal 5 2 5 3 2" xfId="363" xr:uid="{00000000-0005-0000-0000-000098010000}"/>
    <cellStyle name="Normal 5 2 5 4" xfId="364" xr:uid="{00000000-0005-0000-0000-000099010000}"/>
    <cellStyle name="Normal 5 2 6" xfId="365" xr:uid="{00000000-0005-0000-0000-00009A010000}"/>
    <cellStyle name="Normal 5 2 6 2" xfId="366" xr:uid="{00000000-0005-0000-0000-00009B010000}"/>
    <cellStyle name="Normal 5 2 6 2 2" xfId="367" xr:uid="{00000000-0005-0000-0000-00009C010000}"/>
    <cellStyle name="Normal 5 2 6 2 2 2" xfId="368" xr:uid="{00000000-0005-0000-0000-00009D010000}"/>
    <cellStyle name="Normal 5 2 6 2 3" xfId="369" xr:uid="{00000000-0005-0000-0000-00009E010000}"/>
    <cellStyle name="Normal 5 2 6 3" xfId="370" xr:uid="{00000000-0005-0000-0000-00009F010000}"/>
    <cellStyle name="Normal 5 2 6 3 2" xfId="371" xr:uid="{00000000-0005-0000-0000-0000A0010000}"/>
    <cellStyle name="Normal 5 2 6 4" xfId="372" xr:uid="{00000000-0005-0000-0000-0000A1010000}"/>
    <cellStyle name="Normal 5 2 7" xfId="373" xr:uid="{00000000-0005-0000-0000-0000A2010000}"/>
    <cellStyle name="Normal 5 2 7 2" xfId="374" xr:uid="{00000000-0005-0000-0000-0000A3010000}"/>
    <cellStyle name="Normal 5 2 7 2 2" xfId="375" xr:uid="{00000000-0005-0000-0000-0000A4010000}"/>
    <cellStyle name="Normal 5 2 7 2 2 2" xfId="376" xr:uid="{00000000-0005-0000-0000-0000A5010000}"/>
    <cellStyle name="Normal 5 2 7 2 3" xfId="377" xr:uid="{00000000-0005-0000-0000-0000A6010000}"/>
    <cellStyle name="Normal 5 2 7 3" xfId="378" xr:uid="{00000000-0005-0000-0000-0000A7010000}"/>
    <cellStyle name="Normal 5 2 7 3 2" xfId="379" xr:uid="{00000000-0005-0000-0000-0000A8010000}"/>
    <cellStyle name="Normal 5 2 7 4" xfId="380" xr:uid="{00000000-0005-0000-0000-0000A9010000}"/>
    <cellStyle name="Normal 5 2 8" xfId="381" xr:uid="{00000000-0005-0000-0000-0000AA010000}"/>
    <cellStyle name="Normal 5 2 8 2" xfId="382" xr:uid="{00000000-0005-0000-0000-0000AB010000}"/>
    <cellStyle name="Normal 5 2 8 2 2" xfId="383" xr:uid="{00000000-0005-0000-0000-0000AC010000}"/>
    <cellStyle name="Normal 5 2 8 2 2 2" xfId="384" xr:uid="{00000000-0005-0000-0000-0000AD010000}"/>
    <cellStyle name="Normal 5 2 8 2 3" xfId="385" xr:uid="{00000000-0005-0000-0000-0000AE010000}"/>
    <cellStyle name="Normal 5 2 8 3" xfId="386" xr:uid="{00000000-0005-0000-0000-0000AF010000}"/>
    <cellStyle name="Normal 5 2 8 3 2" xfId="387" xr:uid="{00000000-0005-0000-0000-0000B0010000}"/>
    <cellStyle name="Normal 5 2 8 4" xfId="388" xr:uid="{00000000-0005-0000-0000-0000B1010000}"/>
    <cellStyle name="Normal 5 2 9" xfId="389" xr:uid="{00000000-0005-0000-0000-0000B2010000}"/>
    <cellStyle name="Normal 5 2 9 2" xfId="390" xr:uid="{00000000-0005-0000-0000-0000B3010000}"/>
    <cellStyle name="Normal 5 2 9 2 2" xfId="391" xr:uid="{00000000-0005-0000-0000-0000B4010000}"/>
    <cellStyle name="Normal 5 2 9 3" xfId="392" xr:uid="{00000000-0005-0000-0000-0000B5010000}"/>
    <cellStyle name="Normal 5 3" xfId="393" xr:uid="{00000000-0005-0000-0000-0000B6010000}"/>
    <cellStyle name="Normal 5 3 2" xfId="394" xr:uid="{00000000-0005-0000-0000-0000B7010000}"/>
    <cellStyle name="Normal 5 3 2 2" xfId="395" xr:uid="{00000000-0005-0000-0000-0000B8010000}"/>
    <cellStyle name="Normal 5 3 2 2 2" xfId="396" xr:uid="{00000000-0005-0000-0000-0000B9010000}"/>
    <cellStyle name="Normal 5 3 2 2 2 2" xfId="397" xr:uid="{00000000-0005-0000-0000-0000BA010000}"/>
    <cellStyle name="Normal 5 3 2 2 3" xfId="398" xr:uid="{00000000-0005-0000-0000-0000BB010000}"/>
    <cellStyle name="Normal 5 3 2 3" xfId="399" xr:uid="{00000000-0005-0000-0000-0000BC010000}"/>
    <cellStyle name="Normal 5 3 2 3 2" xfId="400" xr:uid="{00000000-0005-0000-0000-0000BD010000}"/>
    <cellStyle name="Normal 5 3 2 4" xfId="401" xr:uid="{00000000-0005-0000-0000-0000BE010000}"/>
    <cellStyle name="Normal 5 3 3" xfId="402" xr:uid="{00000000-0005-0000-0000-0000BF010000}"/>
    <cellStyle name="Normal 5 3 3 2" xfId="403" xr:uid="{00000000-0005-0000-0000-0000C0010000}"/>
    <cellStyle name="Normal 5 3 3 2 2" xfId="404" xr:uid="{00000000-0005-0000-0000-0000C1010000}"/>
    <cellStyle name="Normal 5 3 3 2 2 2" xfId="405" xr:uid="{00000000-0005-0000-0000-0000C2010000}"/>
    <cellStyle name="Normal 5 3 3 2 3" xfId="406" xr:uid="{00000000-0005-0000-0000-0000C3010000}"/>
    <cellStyle name="Normal 5 3 3 3" xfId="407" xr:uid="{00000000-0005-0000-0000-0000C4010000}"/>
    <cellStyle name="Normal 5 3 3 3 2" xfId="408" xr:uid="{00000000-0005-0000-0000-0000C5010000}"/>
    <cellStyle name="Normal 5 3 3 4" xfId="409" xr:uid="{00000000-0005-0000-0000-0000C6010000}"/>
    <cellStyle name="Normal 5 3 4" xfId="410" xr:uid="{00000000-0005-0000-0000-0000C7010000}"/>
    <cellStyle name="Normal 5 3 4 2" xfId="411" xr:uid="{00000000-0005-0000-0000-0000C8010000}"/>
    <cellStyle name="Normal 5 3 4 2 2" xfId="412" xr:uid="{00000000-0005-0000-0000-0000C9010000}"/>
    <cellStyle name="Normal 5 3 4 2 2 2" xfId="413" xr:uid="{00000000-0005-0000-0000-0000CA010000}"/>
    <cellStyle name="Normal 5 3 4 2 3" xfId="414" xr:uid="{00000000-0005-0000-0000-0000CB010000}"/>
    <cellStyle name="Normal 5 3 4 3" xfId="415" xr:uid="{00000000-0005-0000-0000-0000CC010000}"/>
    <cellStyle name="Normal 5 3 4 3 2" xfId="416" xr:uid="{00000000-0005-0000-0000-0000CD010000}"/>
    <cellStyle name="Normal 5 3 4 4" xfId="417" xr:uid="{00000000-0005-0000-0000-0000CE010000}"/>
    <cellStyle name="Normal 5 3 5" xfId="418" xr:uid="{00000000-0005-0000-0000-0000CF010000}"/>
    <cellStyle name="Normal 5 3 5 2" xfId="419" xr:uid="{00000000-0005-0000-0000-0000D0010000}"/>
    <cellStyle name="Normal 5 3 5 2 2" xfId="420" xr:uid="{00000000-0005-0000-0000-0000D1010000}"/>
    <cellStyle name="Normal 5 3 5 3" xfId="421" xr:uid="{00000000-0005-0000-0000-0000D2010000}"/>
    <cellStyle name="Normal 5 3 6" xfId="422" xr:uid="{00000000-0005-0000-0000-0000D3010000}"/>
    <cellStyle name="Normal 5 3 6 2" xfId="423" xr:uid="{00000000-0005-0000-0000-0000D4010000}"/>
    <cellStyle name="Normal 5 3 6 2 2" xfId="424" xr:uid="{00000000-0005-0000-0000-0000D5010000}"/>
    <cellStyle name="Normal 5 3 6 3" xfId="425" xr:uid="{00000000-0005-0000-0000-0000D6010000}"/>
    <cellStyle name="Normal 5 3 7" xfId="426" xr:uid="{00000000-0005-0000-0000-0000D7010000}"/>
    <cellStyle name="Normal 5 3 7 2" xfId="427" xr:uid="{00000000-0005-0000-0000-0000D8010000}"/>
    <cellStyle name="Normal 5 3 7 2 2" xfId="428" xr:uid="{00000000-0005-0000-0000-0000D9010000}"/>
    <cellStyle name="Normal 5 3 7 3" xfId="429" xr:uid="{00000000-0005-0000-0000-0000DA010000}"/>
    <cellStyle name="Normal 5 3 8" xfId="430" xr:uid="{00000000-0005-0000-0000-0000DB010000}"/>
    <cellStyle name="Normal 5 3 8 2" xfId="431" xr:uid="{00000000-0005-0000-0000-0000DC010000}"/>
    <cellStyle name="Normal 5 3 9" xfId="432" xr:uid="{00000000-0005-0000-0000-0000DD010000}"/>
    <cellStyle name="Normal 5 4" xfId="433" xr:uid="{00000000-0005-0000-0000-0000DE010000}"/>
    <cellStyle name="Normal 5 4 2" xfId="434" xr:uid="{00000000-0005-0000-0000-0000DF010000}"/>
    <cellStyle name="Normal 5 4 2 2" xfId="435" xr:uid="{00000000-0005-0000-0000-0000E0010000}"/>
    <cellStyle name="Normal 5 4 2 2 2" xfId="436" xr:uid="{00000000-0005-0000-0000-0000E1010000}"/>
    <cellStyle name="Normal 5 4 2 3" xfId="437" xr:uid="{00000000-0005-0000-0000-0000E2010000}"/>
    <cellStyle name="Normal 5 4 3" xfId="438" xr:uid="{00000000-0005-0000-0000-0000E3010000}"/>
    <cellStyle name="Normal 5 4 3 2" xfId="439" xr:uid="{00000000-0005-0000-0000-0000E4010000}"/>
    <cellStyle name="Normal 5 4 4" xfId="440" xr:uid="{00000000-0005-0000-0000-0000E5010000}"/>
    <cellStyle name="Normal 5 5" xfId="441" xr:uid="{00000000-0005-0000-0000-0000E6010000}"/>
    <cellStyle name="Normal 5 5 2" xfId="442" xr:uid="{00000000-0005-0000-0000-0000E7010000}"/>
    <cellStyle name="Normal 5 5 2 2" xfId="443" xr:uid="{00000000-0005-0000-0000-0000E8010000}"/>
    <cellStyle name="Normal 5 5 2 2 2" xfId="444" xr:uid="{00000000-0005-0000-0000-0000E9010000}"/>
    <cellStyle name="Normal 5 5 2 3" xfId="445" xr:uid="{00000000-0005-0000-0000-0000EA010000}"/>
    <cellStyle name="Normal 5 5 3" xfId="446" xr:uid="{00000000-0005-0000-0000-0000EB010000}"/>
    <cellStyle name="Normal 5 5 3 2" xfId="447" xr:uid="{00000000-0005-0000-0000-0000EC010000}"/>
    <cellStyle name="Normal 5 5 4" xfId="448" xr:uid="{00000000-0005-0000-0000-0000ED010000}"/>
    <cellStyle name="Normal 5 6" xfId="449" xr:uid="{00000000-0005-0000-0000-0000EE010000}"/>
    <cellStyle name="Normal 5 6 2" xfId="450" xr:uid="{00000000-0005-0000-0000-0000EF010000}"/>
    <cellStyle name="Normal 5 6 2 2" xfId="451" xr:uid="{00000000-0005-0000-0000-0000F0010000}"/>
    <cellStyle name="Normal 5 6 2 2 2" xfId="452" xr:uid="{00000000-0005-0000-0000-0000F1010000}"/>
    <cellStyle name="Normal 5 6 2 3" xfId="453" xr:uid="{00000000-0005-0000-0000-0000F2010000}"/>
    <cellStyle name="Normal 5 6 3" xfId="454" xr:uid="{00000000-0005-0000-0000-0000F3010000}"/>
    <cellStyle name="Normal 5 6 3 2" xfId="455" xr:uid="{00000000-0005-0000-0000-0000F4010000}"/>
    <cellStyle name="Normal 5 6 4" xfId="456" xr:uid="{00000000-0005-0000-0000-0000F5010000}"/>
    <cellStyle name="Normal 5 7" xfId="457" xr:uid="{00000000-0005-0000-0000-0000F6010000}"/>
    <cellStyle name="Normal 5 7 2" xfId="458" xr:uid="{00000000-0005-0000-0000-0000F7010000}"/>
    <cellStyle name="Normal 5 7 2 2" xfId="459" xr:uid="{00000000-0005-0000-0000-0000F8010000}"/>
    <cellStyle name="Normal 5 7 2 2 2" xfId="460" xr:uid="{00000000-0005-0000-0000-0000F9010000}"/>
    <cellStyle name="Normal 5 7 2 3" xfId="461" xr:uid="{00000000-0005-0000-0000-0000FA010000}"/>
    <cellStyle name="Normal 5 7 3" xfId="462" xr:uid="{00000000-0005-0000-0000-0000FB010000}"/>
    <cellStyle name="Normal 5 7 3 2" xfId="463" xr:uid="{00000000-0005-0000-0000-0000FC010000}"/>
    <cellStyle name="Normal 5 7 4" xfId="464" xr:uid="{00000000-0005-0000-0000-0000FD010000}"/>
    <cellStyle name="Normal 5 8" xfId="465" xr:uid="{00000000-0005-0000-0000-0000FE010000}"/>
    <cellStyle name="Normal 5 8 2" xfId="466" xr:uid="{00000000-0005-0000-0000-0000FF010000}"/>
    <cellStyle name="Normal 5 8 2 2" xfId="467" xr:uid="{00000000-0005-0000-0000-000000020000}"/>
    <cellStyle name="Normal 5 8 2 2 2" xfId="468" xr:uid="{00000000-0005-0000-0000-000001020000}"/>
    <cellStyle name="Normal 5 8 2 3" xfId="469" xr:uid="{00000000-0005-0000-0000-000002020000}"/>
    <cellStyle name="Normal 5 8 3" xfId="470" xr:uid="{00000000-0005-0000-0000-000003020000}"/>
    <cellStyle name="Normal 5 8 3 2" xfId="471" xr:uid="{00000000-0005-0000-0000-000004020000}"/>
    <cellStyle name="Normal 5 8 4" xfId="472" xr:uid="{00000000-0005-0000-0000-000005020000}"/>
    <cellStyle name="Normal 5 9" xfId="473" xr:uid="{00000000-0005-0000-0000-000006020000}"/>
    <cellStyle name="Normal 5 9 2" xfId="474" xr:uid="{00000000-0005-0000-0000-000007020000}"/>
    <cellStyle name="Normal 5 9 2 2" xfId="475" xr:uid="{00000000-0005-0000-0000-000008020000}"/>
    <cellStyle name="Normal 5 9 2 2 2" xfId="476" xr:uid="{00000000-0005-0000-0000-000009020000}"/>
    <cellStyle name="Normal 5 9 2 3" xfId="477" xr:uid="{00000000-0005-0000-0000-00000A020000}"/>
    <cellStyle name="Normal 5 9 3" xfId="478" xr:uid="{00000000-0005-0000-0000-00000B020000}"/>
    <cellStyle name="Normal 5 9 3 2" xfId="479" xr:uid="{00000000-0005-0000-0000-00000C020000}"/>
    <cellStyle name="Normal 5 9 4" xfId="480" xr:uid="{00000000-0005-0000-0000-00000D020000}"/>
    <cellStyle name="Normal 6" xfId="481" xr:uid="{00000000-0005-0000-0000-00000E020000}"/>
    <cellStyle name="Percent 2" xfId="14" xr:uid="{00000000-0005-0000-0000-00000E000000}"/>
    <cellStyle name="Percent 2 2" xfId="482" xr:uid="{00000000-0005-0000-0000-00000F020000}"/>
    <cellStyle name="Percent 2 3" xfId="483" xr:uid="{00000000-0005-0000-0000-000010020000}"/>
    <cellStyle name="Percent 3" xfId="484" xr:uid="{00000000-0005-0000-0000-000011020000}"/>
    <cellStyle name="عادي 2" xfId="485" xr:uid="{00000000-0005-0000-0000-000012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74C3D4"/>
      <color rgb="FF4C718E"/>
      <color rgb="FFD6D7D9"/>
      <color rgb="FF045571"/>
      <color rgb="FFFFFFFF"/>
      <color rgb="FF8E110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4</xdr:row>
      <xdr:rowOff>0</xdr:rowOff>
    </xdr:from>
    <xdr:to>
      <xdr:col>2</xdr:col>
      <xdr:colOff>2446020</xdr:colOff>
      <xdr:row>4</xdr:row>
      <xdr:rowOff>0</xdr:rowOff>
    </xdr:to>
    <xdr:sp macro="" textlink="">
      <xdr:nvSpPr>
        <xdr:cNvPr id="41555" name="Rectangle 13">
          <a:extLst>
            <a:ext uri="{FF2B5EF4-FFF2-40B4-BE49-F238E27FC236}">
              <a16:creationId xmlns:a16="http://schemas.microsoft.com/office/drawing/2014/main" id="{00000000-0008-0000-0000-000053A20000}"/>
            </a:ext>
          </a:extLst>
        </xdr:cNvPr>
        <xdr:cNvSpPr>
          <a:spLocks noChangeArrowheads="1"/>
        </xdr:cNvSpPr>
      </xdr:nvSpPr>
      <xdr:spPr bwMode="auto">
        <a:xfrm>
          <a:off x="161597340" y="1226820"/>
          <a:ext cx="29565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uosef.darmaki@mof.gov.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3C888-5A50-4019-A724-E2536DA1C4A2}">
  <sheetPr codeName="Sheet9"/>
  <dimension ref="A1:E11"/>
  <sheetViews>
    <sheetView showGridLines="0" rightToLeft="1" tabSelected="1" zoomScale="90" zoomScaleNormal="90" workbookViewId="0">
      <selection activeCell="A15" sqref="A15"/>
    </sheetView>
  </sheetViews>
  <sheetFormatPr defaultRowHeight="12.5" x14ac:dyDescent="0.25"/>
  <cols>
    <col min="1" max="1" width="19.26953125" style="89" bestFit="1" customWidth="1"/>
    <col min="2" max="2" width="77.1796875" style="89" customWidth="1"/>
    <col min="3" max="3" width="20.1796875" style="89" customWidth="1"/>
    <col min="4" max="4" width="21.453125" style="89" bestFit="1" customWidth="1"/>
    <col min="5" max="5" width="20.453125" style="89" customWidth="1"/>
    <col min="6" max="256" width="8.7265625" style="89"/>
    <col min="257" max="257" width="19.26953125" style="89" bestFit="1" customWidth="1"/>
    <col min="258" max="258" width="77.1796875" style="89" customWidth="1"/>
    <col min="259" max="259" width="20.1796875" style="89" customWidth="1"/>
    <col min="260" max="260" width="21.453125" style="89" bestFit="1" customWidth="1"/>
    <col min="261" max="261" width="20.453125" style="89" customWidth="1"/>
    <col min="262" max="512" width="8.7265625" style="89"/>
    <col min="513" max="513" width="19.26953125" style="89" bestFit="1" customWidth="1"/>
    <col min="514" max="514" width="77.1796875" style="89" customWidth="1"/>
    <col min="515" max="515" width="20.1796875" style="89" customWidth="1"/>
    <col min="516" max="516" width="21.453125" style="89" bestFit="1" customWidth="1"/>
    <col min="517" max="517" width="20.453125" style="89" customWidth="1"/>
    <col min="518" max="768" width="8.7265625" style="89"/>
    <col min="769" max="769" width="19.26953125" style="89" bestFit="1" customWidth="1"/>
    <col min="770" max="770" width="77.1796875" style="89" customWidth="1"/>
    <col min="771" max="771" width="20.1796875" style="89" customWidth="1"/>
    <col min="772" max="772" width="21.453125" style="89" bestFit="1" customWidth="1"/>
    <col min="773" max="773" width="20.453125" style="89" customWidth="1"/>
    <col min="774" max="1024" width="8.7265625" style="89"/>
    <col min="1025" max="1025" width="19.26953125" style="89" bestFit="1" customWidth="1"/>
    <col min="1026" max="1026" width="77.1796875" style="89" customWidth="1"/>
    <col min="1027" max="1027" width="20.1796875" style="89" customWidth="1"/>
    <col min="1028" max="1028" width="21.453125" style="89" bestFit="1" customWidth="1"/>
    <col min="1029" max="1029" width="20.453125" style="89" customWidth="1"/>
    <col min="1030" max="1280" width="8.7265625" style="89"/>
    <col min="1281" max="1281" width="19.26953125" style="89" bestFit="1" customWidth="1"/>
    <col min="1282" max="1282" width="77.1796875" style="89" customWidth="1"/>
    <col min="1283" max="1283" width="20.1796875" style="89" customWidth="1"/>
    <col min="1284" max="1284" width="21.453125" style="89" bestFit="1" customWidth="1"/>
    <col min="1285" max="1285" width="20.453125" style="89" customWidth="1"/>
    <col min="1286" max="1536" width="8.7265625" style="89"/>
    <col min="1537" max="1537" width="19.26953125" style="89" bestFit="1" customWidth="1"/>
    <col min="1538" max="1538" width="77.1796875" style="89" customWidth="1"/>
    <col min="1539" max="1539" width="20.1796875" style="89" customWidth="1"/>
    <col min="1540" max="1540" width="21.453125" style="89" bestFit="1" customWidth="1"/>
    <col min="1541" max="1541" width="20.453125" style="89" customWidth="1"/>
    <col min="1542" max="1792" width="8.7265625" style="89"/>
    <col min="1793" max="1793" width="19.26953125" style="89" bestFit="1" customWidth="1"/>
    <col min="1794" max="1794" width="77.1796875" style="89" customWidth="1"/>
    <col min="1795" max="1795" width="20.1796875" style="89" customWidth="1"/>
    <col min="1796" max="1796" width="21.453125" style="89" bestFit="1" customWidth="1"/>
    <col min="1797" max="1797" width="20.453125" style="89" customWidth="1"/>
    <col min="1798" max="2048" width="8.7265625" style="89"/>
    <col min="2049" max="2049" width="19.26953125" style="89" bestFit="1" customWidth="1"/>
    <col min="2050" max="2050" width="77.1796875" style="89" customWidth="1"/>
    <col min="2051" max="2051" width="20.1796875" style="89" customWidth="1"/>
    <col min="2052" max="2052" width="21.453125" style="89" bestFit="1" customWidth="1"/>
    <col min="2053" max="2053" width="20.453125" style="89" customWidth="1"/>
    <col min="2054" max="2304" width="8.7265625" style="89"/>
    <col min="2305" max="2305" width="19.26953125" style="89" bestFit="1" customWidth="1"/>
    <col min="2306" max="2306" width="77.1796875" style="89" customWidth="1"/>
    <col min="2307" max="2307" width="20.1796875" style="89" customWidth="1"/>
    <col min="2308" max="2308" width="21.453125" style="89" bestFit="1" customWidth="1"/>
    <col min="2309" max="2309" width="20.453125" style="89" customWidth="1"/>
    <col min="2310" max="2560" width="8.7265625" style="89"/>
    <col min="2561" max="2561" width="19.26953125" style="89" bestFit="1" customWidth="1"/>
    <col min="2562" max="2562" width="77.1796875" style="89" customWidth="1"/>
    <col min="2563" max="2563" width="20.1796875" style="89" customWidth="1"/>
    <col min="2564" max="2564" width="21.453125" style="89" bestFit="1" customWidth="1"/>
    <col min="2565" max="2565" width="20.453125" style="89" customWidth="1"/>
    <col min="2566" max="2816" width="8.7265625" style="89"/>
    <col min="2817" max="2817" width="19.26953125" style="89" bestFit="1" customWidth="1"/>
    <col min="2818" max="2818" width="77.1796875" style="89" customWidth="1"/>
    <col min="2819" max="2819" width="20.1796875" style="89" customWidth="1"/>
    <col min="2820" max="2820" width="21.453125" style="89" bestFit="1" customWidth="1"/>
    <col min="2821" max="2821" width="20.453125" style="89" customWidth="1"/>
    <col min="2822" max="3072" width="8.7265625" style="89"/>
    <col min="3073" max="3073" width="19.26953125" style="89" bestFit="1" customWidth="1"/>
    <col min="3074" max="3074" width="77.1796875" style="89" customWidth="1"/>
    <col min="3075" max="3075" width="20.1796875" style="89" customWidth="1"/>
    <col min="3076" max="3076" width="21.453125" style="89" bestFit="1" customWidth="1"/>
    <col min="3077" max="3077" width="20.453125" style="89" customWidth="1"/>
    <col min="3078" max="3328" width="8.7265625" style="89"/>
    <col min="3329" max="3329" width="19.26953125" style="89" bestFit="1" customWidth="1"/>
    <col min="3330" max="3330" width="77.1796875" style="89" customWidth="1"/>
    <col min="3331" max="3331" width="20.1796875" style="89" customWidth="1"/>
    <col min="3332" max="3332" width="21.453125" style="89" bestFit="1" customWidth="1"/>
    <col min="3333" max="3333" width="20.453125" style="89" customWidth="1"/>
    <col min="3334" max="3584" width="8.7265625" style="89"/>
    <col min="3585" max="3585" width="19.26953125" style="89" bestFit="1" customWidth="1"/>
    <col min="3586" max="3586" width="77.1796875" style="89" customWidth="1"/>
    <col min="3587" max="3587" width="20.1796875" style="89" customWidth="1"/>
    <col min="3588" max="3588" width="21.453125" style="89" bestFit="1" customWidth="1"/>
    <col min="3589" max="3589" width="20.453125" style="89" customWidth="1"/>
    <col min="3590" max="3840" width="8.7265625" style="89"/>
    <col min="3841" max="3841" width="19.26953125" style="89" bestFit="1" customWidth="1"/>
    <col min="3842" max="3842" width="77.1796875" style="89" customWidth="1"/>
    <col min="3843" max="3843" width="20.1796875" style="89" customWidth="1"/>
    <col min="3844" max="3844" width="21.453125" style="89" bestFit="1" customWidth="1"/>
    <col min="3845" max="3845" width="20.453125" style="89" customWidth="1"/>
    <col min="3846" max="4096" width="8.7265625" style="89"/>
    <col min="4097" max="4097" width="19.26953125" style="89" bestFit="1" customWidth="1"/>
    <col min="4098" max="4098" width="77.1796875" style="89" customWidth="1"/>
    <col min="4099" max="4099" width="20.1796875" style="89" customWidth="1"/>
    <col min="4100" max="4100" width="21.453125" style="89" bestFit="1" customWidth="1"/>
    <col min="4101" max="4101" width="20.453125" style="89" customWidth="1"/>
    <col min="4102" max="4352" width="8.7265625" style="89"/>
    <col min="4353" max="4353" width="19.26953125" style="89" bestFit="1" customWidth="1"/>
    <col min="4354" max="4354" width="77.1796875" style="89" customWidth="1"/>
    <col min="4355" max="4355" width="20.1796875" style="89" customWidth="1"/>
    <col min="4356" max="4356" width="21.453125" style="89" bestFit="1" customWidth="1"/>
    <col min="4357" max="4357" width="20.453125" style="89" customWidth="1"/>
    <col min="4358" max="4608" width="8.7265625" style="89"/>
    <col min="4609" max="4609" width="19.26953125" style="89" bestFit="1" customWidth="1"/>
    <col min="4610" max="4610" width="77.1796875" style="89" customWidth="1"/>
    <col min="4611" max="4611" width="20.1796875" style="89" customWidth="1"/>
    <col min="4612" max="4612" width="21.453125" style="89" bestFit="1" customWidth="1"/>
    <col min="4613" max="4613" width="20.453125" style="89" customWidth="1"/>
    <col min="4614" max="4864" width="8.7265625" style="89"/>
    <col min="4865" max="4865" width="19.26953125" style="89" bestFit="1" customWidth="1"/>
    <col min="4866" max="4866" width="77.1796875" style="89" customWidth="1"/>
    <col min="4867" max="4867" width="20.1796875" style="89" customWidth="1"/>
    <col min="4868" max="4868" width="21.453125" style="89" bestFit="1" customWidth="1"/>
    <col min="4869" max="4869" width="20.453125" style="89" customWidth="1"/>
    <col min="4870" max="5120" width="8.7265625" style="89"/>
    <col min="5121" max="5121" width="19.26953125" style="89" bestFit="1" customWidth="1"/>
    <col min="5122" max="5122" width="77.1796875" style="89" customWidth="1"/>
    <col min="5123" max="5123" width="20.1796875" style="89" customWidth="1"/>
    <col min="5124" max="5124" width="21.453125" style="89" bestFit="1" customWidth="1"/>
    <col min="5125" max="5125" width="20.453125" style="89" customWidth="1"/>
    <col min="5126" max="5376" width="8.7265625" style="89"/>
    <col min="5377" max="5377" width="19.26953125" style="89" bestFit="1" customWidth="1"/>
    <col min="5378" max="5378" width="77.1796875" style="89" customWidth="1"/>
    <col min="5379" max="5379" width="20.1796875" style="89" customWidth="1"/>
    <col min="5380" max="5380" width="21.453125" style="89" bestFit="1" customWidth="1"/>
    <col min="5381" max="5381" width="20.453125" style="89" customWidth="1"/>
    <col min="5382" max="5632" width="8.7265625" style="89"/>
    <col min="5633" max="5633" width="19.26953125" style="89" bestFit="1" customWidth="1"/>
    <col min="5634" max="5634" width="77.1796875" style="89" customWidth="1"/>
    <col min="5635" max="5635" width="20.1796875" style="89" customWidth="1"/>
    <col min="5636" max="5636" width="21.453125" style="89" bestFit="1" customWidth="1"/>
    <col min="5637" max="5637" width="20.453125" style="89" customWidth="1"/>
    <col min="5638" max="5888" width="8.7265625" style="89"/>
    <col min="5889" max="5889" width="19.26953125" style="89" bestFit="1" customWidth="1"/>
    <col min="5890" max="5890" width="77.1796875" style="89" customWidth="1"/>
    <col min="5891" max="5891" width="20.1796875" style="89" customWidth="1"/>
    <col min="5892" max="5892" width="21.453125" style="89" bestFit="1" customWidth="1"/>
    <col min="5893" max="5893" width="20.453125" style="89" customWidth="1"/>
    <col min="5894" max="6144" width="8.7265625" style="89"/>
    <col min="6145" max="6145" width="19.26953125" style="89" bestFit="1" customWidth="1"/>
    <col min="6146" max="6146" width="77.1796875" style="89" customWidth="1"/>
    <col min="6147" max="6147" width="20.1796875" style="89" customWidth="1"/>
    <col min="6148" max="6148" width="21.453125" style="89" bestFit="1" customWidth="1"/>
    <col min="6149" max="6149" width="20.453125" style="89" customWidth="1"/>
    <col min="6150" max="6400" width="8.7265625" style="89"/>
    <col min="6401" max="6401" width="19.26953125" style="89" bestFit="1" customWidth="1"/>
    <col min="6402" max="6402" width="77.1796875" style="89" customWidth="1"/>
    <col min="6403" max="6403" width="20.1796875" style="89" customWidth="1"/>
    <col min="6404" max="6404" width="21.453125" style="89" bestFit="1" customWidth="1"/>
    <col min="6405" max="6405" width="20.453125" style="89" customWidth="1"/>
    <col min="6406" max="6656" width="8.7265625" style="89"/>
    <col min="6657" max="6657" width="19.26953125" style="89" bestFit="1" customWidth="1"/>
    <col min="6658" max="6658" width="77.1796875" style="89" customWidth="1"/>
    <col min="6659" max="6659" width="20.1796875" style="89" customWidth="1"/>
    <col min="6660" max="6660" width="21.453125" style="89" bestFit="1" customWidth="1"/>
    <col min="6661" max="6661" width="20.453125" style="89" customWidth="1"/>
    <col min="6662" max="6912" width="8.7265625" style="89"/>
    <col min="6913" max="6913" width="19.26953125" style="89" bestFit="1" customWidth="1"/>
    <col min="6914" max="6914" width="77.1796875" style="89" customWidth="1"/>
    <col min="6915" max="6915" width="20.1796875" style="89" customWidth="1"/>
    <col min="6916" max="6916" width="21.453125" style="89" bestFit="1" customWidth="1"/>
    <col min="6917" max="6917" width="20.453125" style="89" customWidth="1"/>
    <col min="6918" max="7168" width="8.7265625" style="89"/>
    <col min="7169" max="7169" width="19.26953125" style="89" bestFit="1" customWidth="1"/>
    <col min="7170" max="7170" width="77.1796875" style="89" customWidth="1"/>
    <col min="7171" max="7171" width="20.1796875" style="89" customWidth="1"/>
    <col min="7172" max="7172" width="21.453125" style="89" bestFit="1" customWidth="1"/>
    <col min="7173" max="7173" width="20.453125" style="89" customWidth="1"/>
    <col min="7174" max="7424" width="8.7265625" style="89"/>
    <col min="7425" max="7425" width="19.26953125" style="89" bestFit="1" customWidth="1"/>
    <col min="7426" max="7426" width="77.1796875" style="89" customWidth="1"/>
    <col min="7427" max="7427" width="20.1796875" style="89" customWidth="1"/>
    <col min="7428" max="7428" width="21.453125" style="89" bestFit="1" customWidth="1"/>
    <col min="7429" max="7429" width="20.453125" style="89" customWidth="1"/>
    <col min="7430" max="7680" width="8.7265625" style="89"/>
    <col min="7681" max="7681" width="19.26953125" style="89" bestFit="1" customWidth="1"/>
    <col min="7682" max="7682" width="77.1796875" style="89" customWidth="1"/>
    <col min="7683" max="7683" width="20.1796875" style="89" customWidth="1"/>
    <col min="7684" max="7684" width="21.453125" style="89" bestFit="1" customWidth="1"/>
    <col min="7685" max="7685" width="20.453125" style="89" customWidth="1"/>
    <col min="7686" max="7936" width="8.7265625" style="89"/>
    <col min="7937" max="7937" width="19.26953125" style="89" bestFit="1" customWidth="1"/>
    <col min="7938" max="7938" width="77.1796875" style="89" customWidth="1"/>
    <col min="7939" max="7939" width="20.1796875" style="89" customWidth="1"/>
    <col min="7940" max="7940" width="21.453125" style="89" bestFit="1" customWidth="1"/>
    <col min="7941" max="7941" width="20.453125" style="89" customWidth="1"/>
    <col min="7942" max="8192" width="8.7265625" style="89"/>
    <col min="8193" max="8193" width="19.26953125" style="89" bestFit="1" customWidth="1"/>
    <col min="8194" max="8194" width="77.1796875" style="89" customWidth="1"/>
    <col min="8195" max="8195" width="20.1796875" style="89" customWidth="1"/>
    <col min="8196" max="8196" width="21.453125" style="89" bestFit="1" customWidth="1"/>
    <col min="8197" max="8197" width="20.453125" style="89" customWidth="1"/>
    <col min="8198" max="8448" width="8.7265625" style="89"/>
    <col min="8449" max="8449" width="19.26953125" style="89" bestFit="1" customWidth="1"/>
    <col min="8450" max="8450" width="77.1796875" style="89" customWidth="1"/>
    <col min="8451" max="8451" width="20.1796875" style="89" customWidth="1"/>
    <col min="8452" max="8452" width="21.453125" style="89" bestFit="1" customWidth="1"/>
    <col min="8453" max="8453" width="20.453125" style="89" customWidth="1"/>
    <col min="8454" max="8704" width="8.7265625" style="89"/>
    <col min="8705" max="8705" width="19.26953125" style="89" bestFit="1" customWidth="1"/>
    <col min="8706" max="8706" width="77.1796875" style="89" customWidth="1"/>
    <col min="8707" max="8707" width="20.1796875" style="89" customWidth="1"/>
    <col min="8708" max="8708" width="21.453125" style="89" bestFit="1" customWidth="1"/>
    <col min="8709" max="8709" width="20.453125" style="89" customWidth="1"/>
    <col min="8710" max="8960" width="8.7265625" style="89"/>
    <col min="8961" max="8961" width="19.26953125" style="89" bestFit="1" customWidth="1"/>
    <col min="8962" max="8962" width="77.1796875" style="89" customWidth="1"/>
    <col min="8963" max="8963" width="20.1796875" style="89" customWidth="1"/>
    <col min="8964" max="8964" width="21.453125" style="89" bestFit="1" customWidth="1"/>
    <col min="8965" max="8965" width="20.453125" style="89" customWidth="1"/>
    <col min="8966" max="9216" width="8.7265625" style="89"/>
    <col min="9217" max="9217" width="19.26953125" style="89" bestFit="1" customWidth="1"/>
    <col min="9218" max="9218" width="77.1796875" style="89" customWidth="1"/>
    <col min="9219" max="9219" width="20.1796875" style="89" customWidth="1"/>
    <col min="9220" max="9220" width="21.453125" style="89" bestFit="1" customWidth="1"/>
    <col min="9221" max="9221" width="20.453125" style="89" customWidth="1"/>
    <col min="9222" max="9472" width="8.7265625" style="89"/>
    <col min="9473" max="9473" width="19.26953125" style="89" bestFit="1" customWidth="1"/>
    <col min="9474" max="9474" width="77.1796875" style="89" customWidth="1"/>
    <col min="9475" max="9475" width="20.1796875" style="89" customWidth="1"/>
    <col min="9476" max="9476" width="21.453125" style="89" bestFit="1" customWidth="1"/>
    <col min="9477" max="9477" width="20.453125" style="89" customWidth="1"/>
    <col min="9478" max="9728" width="8.7265625" style="89"/>
    <col min="9729" max="9729" width="19.26953125" style="89" bestFit="1" customWidth="1"/>
    <col min="9730" max="9730" width="77.1796875" style="89" customWidth="1"/>
    <col min="9731" max="9731" width="20.1796875" style="89" customWidth="1"/>
    <col min="9732" max="9732" width="21.453125" style="89" bestFit="1" customWidth="1"/>
    <col min="9733" max="9733" width="20.453125" style="89" customWidth="1"/>
    <col min="9734" max="9984" width="8.7265625" style="89"/>
    <col min="9985" max="9985" width="19.26953125" style="89" bestFit="1" customWidth="1"/>
    <col min="9986" max="9986" width="77.1796875" style="89" customWidth="1"/>
    <col min="9987" max="9987" width="20.1796875" style="89" customWidth="1"/>
    <col min="9988" max="9988" width="21.453125" style="89" bestFit="1" customWidth="1"/>
    <col min="9989" max="9989" width="20.453125" style="89" customWidth="1"/>
    <col min="9990" max="10240" width="8.7265625" style="89"/>
    <col min="10241" max="10241" width="19.26953125" style="89" bestFit="1" customWidth="1"/>
    <col min="10242" max="10242" width="77.1796875" style="89" customWidth="1"/>
    <col min="10243" max="10243" width="20.1796875" style="89" customWidth="1"/>
    <col min="10244" max="10244" width="21.453125" style="89" bestFit="1" customWidth="1"/>
    <col min="10245" max="10245" width="20.453125" style="89" customWidth="1"/>
    <col min="10246" max="10496" width="8.7265625" style="89"/>
    <col min="10497" max="10497" width="19.26953125" style="89" bestFit="1" customWidth="1"/>
    <col min="10498" max="10498" width="77.1796875" style="89" customWidth="1"/>
    <col min="10499" max="10499" width="20.1796875" style="89" customWidth="1"/>
    <col min="10500" max="10500" width="21.453125" style="89" bestFit="1" customWidth="1"/>
    <col min="10501" max="10501" width="20.453125" style="89" customWidth="1"/>
    <col min="10502" max="10752" width="8.7265625" style="89"/>
    <col min="10753" max="10753" width="19.26953125" style="89" bestFit="1" customWidth="1"/>
    <col min="10754" max="10754" width="77.1796875" style="89" customWidth="1"/>
    <col min="10755" max="10755" width="20.1796875" style="89" customWidth="1"/>
    <col min="10756" max="10756" width="21.453125" style="89" bestFit="1" customWidth="1"/>
    <col min="10757" max="10757" width="20.453125" style="89" customWidth="1"/>
    <col min="10758" max="11008" width="8.7265625" style="89"/>
    <col min="11009" max="11009" width="19.26953125" style="89" bestFit="1" customWidth="1"/>
    <col min="11010" max="11010" width="77.1796875" style="89" customWidth="1"/>
    <col min="11011" max="11011" width="20.1796875" style="89" customWidth="1"/>
    <col min="11012" max="11012" width="21.453125" style="89" bestFit="1" customWidth="1"/>
    <col min="11013" max="11013" width="20.453125" style="89" customWidth="1"/>
    <col min="11014" max="11264" width="8.7265625" style="89"/>
    <col min="11265" max="11265" width="19.26953125" style="89" bestFit="1" customWidth="1"/>
    <col min="11266" max="11266" width="77.1796875" style="89" customWidth="1"/>
    <col min="11267" max="11267" width="20.1796875" style="89" customWidth="1"/>
    <col min="11268" max="11268" width="21.453125" style="89" bestFit="1" customWidth="1"/>
    <col min="11269" max="11269" width="20.453125" style="89" customWidth="1"/>
    <col min="11270" max="11520" width="8.7265625" style="89"/>
    <col min="11521" max="11521" width="19.26953125" style="89" bestFit="1" customWidth="1"/>
    <col min="11522" max="11522" width="77.1796875" style="89" customWidth="1"/>
    <col min="11523" max="11523" width="20.1796875" style="89" customWidth="1"/>
    <col min="11524" max="11524" width="21.453125" style="89" bestFit="1" customWidth="1"/>
    <col min="11525" max="11525" width="20.453125" style="89" customWidth="1"/>
    <col min="11526" max="11776" width="8.7265625" style="89"/>
    <col min="11777" max="11777" width="19.26953125" style="89" bestFit="1" customWidth="1"/>
    <col min="11778" max="11778" width="77.1796875" style="89" customWidth="1"/>
    <col min="11779" max="11779" width="20.1796875" style="89" customWidth="1"/>
    <col min="11780" max="11780" width="21.453125" style="89" bestFit="1" customWidth="1"/>
    <col min="11781" max="11781" width="20.453125" style="89" customWidth="1"/>
    <col min="11782" max="12032" width="8.7265625" style="89"/>
    <col min="12033" max="12033" width="19.26953125" style="89" bestFit="1" customWidth="1"/>
    <col min="12034" max="12034" width="77.1796875" style="89" customWidth="1"/>
    <col min="12035" max="12035" width="20.1796875" style="89" customWidth="1"/>
    <col min="12036" max="12036" width="21.453125" style="89" bestFit="1" customWidth="1"/>
    <col min="12037" max="12037" width="20.453125" style="89" customWidth="1"/>
    <col min="12038" max="12288" width="8.7265625" style="89"/>
    <col min="12289" max="12289" width="19.26953125" style="89" bestFit="1" customWidth="1"/>
    <col min="12290" max="12290" width="77.1796875" style="89" customWidth="1"/>
    <col min="12291" max="12291" width="20.1796875" style="89" customWidth="1"/>
    <col min="12292" max="12292" width="21.453125" style="89" bestFit="1" customWidth="1"/>
    <col min="12293" max="12293" width="20.453125" style="89" customWidth="1"/>
    <col min="12294" max="12544" width="8.7265625" style="89"/>
    <col min="12545" max="12545" width="19.26953125" style="89" bestFit="1" customWidth="1"/>
    <col min="12546" max="12546" width="77.1796875" style="89" customWidth="1"/>
    <col min="12547" max="12547" width="20.1796875" style="89" customWidth="1"/>
    <col min="12548" max="12548" width="21.453125" style="89" bestFit="1" customWidth="1"/>
    <col min="12549" max="12549" width="20.453125" style="89" customWidth="1"/>
    <col min="12550" max="12800" width="8.7265625" style="89"/>
    <col min="12801" max="12801" width="19.26953125" style="89" bestFit="1" customWidth="1"/>
    <col min="12802" max="12802" width="77.1796875" style="89" customWidth="1"/>
    <col min="12803" max="12803" width="20.1796875" style="89" customWidth="1"/>
    <col min="12804" max="12804" width="21.453125" style="89" bestFit="1" customWidth="1"/>
    <col min="12805" max="12805" width="20.453125" style="89" customWidth="1"/>
    <col min="12806" max="13056" width="8.7265625" style="89"/>
    <col min="13057" max="13057" width="19.26953125" style="89" bestFit="1" customWidth="1"/>
    <col min="13058" max="13058" width="77.1796875" style="89" customWidth="1"/>
    <col min="13059" max="13059" width="20.1796875" style="89" customWidth="1"/>
    <col min="13060" max="13060" width="21.453125" style="89" bestFit="1" customWidth="1"/>
    <col min="13061" max="13061" width="20.453125" style="89" customWidth="1"/>
    <col min="13062" max="13312" width="8.7265625" style="89"/>
    <col min="13313" max="13313" width="19.26953125" style="89" bestFit="1" customWidth="1"/>
    <col min="13314" max="13314" width="77.1796875" style="89" customWidth="1"/>
    <col min="13315" max="13315" width="20.1796875" style="89" customWidth="1"/>
    <col min="13316" max="13316" width="21.453125" style="89" bestFit="1" customWidth="1"/>
    <col min="13317" max="13317" width="20.453125" style="89" customWidth="1"/>
    <col min="13318" max="13568" width="8.7265625" style="89"/>
    <col min="13569" max="13569" width="19.26953125" style="89" bestFit="1" customWidth="1"/>
    <col min="13570" max="13570" width="77.1796875" style="89" customWidth="1"/>
    <col min="13571" max="13571" width="20.1796875" style="89" customWidth="1"/>
    <col min="13572" max="13572" width="21.453125" style="89" bestFit="1" customWidth="1"/>
    <col min="13573" max="13573" width="20.453125" style="89" customWidth="1"/>
    <col min="13574" max="13824" width="8.7265625" style="89"/>
    <col min="13825" max="13825" width="19.26953125" style="89" bestFit="1" customWidth="1"/>
    <col min="13826" max="13826" width="77.1796875" style="89" customWidth="1"/>
    <col min="13827" max="13827" width="20.1796875" style="89" customWidth="1"/>
    <col min="13828" max="13828" width="21.453125" style="89" bestFit="1" customWidth="1"/>
    <col min="13829" max="13829" width="20.453125" style="89" customWidth="1"/>
    <col min="13830" max="14080" width="8.7265625" style="89"/>
    <col min="14081" max="14081" width="19.26953125" style="89" bestFit="1" customWidth="1"/>
    <col min="14082" max="14082" width="77.1796875" style="89" customWidth="1"/>
    <col min="14083" max="14083" width="20.1796875" style="89" customWidth="1"/>
    <col min="14084" max="14084" width="21.453125" style="89" bestFit="1" customWidth="1"/>
    <col min="14085" max="14085" width="20.453125" style="89" customWidth="1"/>
    <col min="14086" max="14336" width="8.7265625" style="89"/>
    <col min="14337" max="14337" width="19.26953125" style="89" bestFit="1" customWidth="1"/>
    <col min="14338" max="14338" width="77.1796875" style="89" customWidth="1"/>
    <col min="14339" max="14339" width="20.1796875" style="89" customWidth="1"/>
    <col min="14340" max="14340" width="21.453125" style="89" bestFit="1" customWidth="1"/>
    <col min="14341" max="14341" width="20.453125" style="89" customWidth="1"/>
    <col min="14342" max="14592" width="8.7265625" style="89"/>
    <col min="14593" max="14593" width="19.26953125" style="89" bestFit="1" customWidth="1"/>
    <col min="14594" max="14594" width="77.1796875" style="89" customWidth="1"/>
    <col min="14595" max="14595" width="20.1796875" style="89" customWidth="1"/>
    <col min="14596" max="14596" width="21.453125" style="89" bestFit="1" customWidth="1"/>
    <col min="14597" max="14597" width="20.453125" style="89" customWidth="1"/>
    <col min="14598" max="14848" width="8.7265625" style="89"/>
    <col min="14849" max="14849" width="19.26953125" style="89" bestFit="1" customWidth="1"/>
    <col min="14850" max="14850" width="77.1796875" style="89" customWidth="1"/>
    <col min="14851" max="14851" width="20.1796875" style="89" customWidth="1"/>
    <col min="14852" max="14852" width="21.453125" style="89" bestFit="1" customWidth="1"/>
    <col min="14853" max="14853" width="20.453125" style="89" customWidth="1"/>
    <col min="14854" max="15104" width="8.7265625" style="89"/>
    <col min="15105" max="15105" width="19.26953125" style="89" bestFit="1" customWidth="1"/>
    <col min="15106" max="15106" width="77.1796875" style="89" customWidth="1"/>
    <col min="15107" max="15107" width="20.1796875" style="89" customWidth="1"/>
    <col min="15108" max="15108" width="21.453125" style="89" bestFit="1" customWidth="1"/>
    <col min="15109" max="15109" width="20.453125" style="89" customWidth="1"/>
    <col min="15110" max="15360" width="8.7265625" style="89"/>
    <col min="15361" max="15361" width="19.26953125" style="89" bestFit="1" customWidth="1"/>
    <col min="15362" max="15362" width="77.1796875" style="89" customWidth="1"/>
    <col min="15363" max="15363" width="20.1796875" style="89" customWidth="1"/>
    <col min="15364" max="15364" width="21.453125" style="89" bestFit="1" customWidth="1"/>
    <col min="15365" max="15365" width="20.453125" style="89" customWidth="1"/>
    <col min="15366" max="15616" width="8.7265625" style="89"/>
    <col min="15617" max="15617" width="19.26953125" style="89" bestFit="1" customWidth="1"/>
    <col min="15618" max="15618" width="77.1796875" style="89" customWidth="1"/>
    <col min="15619" max="15619" width="20.1796875" style="89" customWidth="1"/>
    <col min="15620" max="15620" width="21.453125" style="89" bestFit="1" customWidth="1"/>
    <col min="15621" max="15621" width="20.453125" style="89" customWidth="1"/>
    <col min="15622" max="15872" width="8.7265625" style="89"/>
    <col min="15873" max="15873" width="19.26953125" style="89" bestFit="1" customWidth="1"/>
    <col min="15874" max="15874" width="77.1796875" style="89" customWidth="1"/>
    <col min="15875" max="15875" width="20.1796875" style="89" customWidth="1"/>
    <col min="15876" max="15876" width="21.453125" style="89" bestFit="1" customWidth="1"/>
    <col min="15877" max="15877" width="20.453125" style="89" customWidth="1"/>
    <col min="15878" max="16128" width="8.7265625" style="89"/>
    <col min="16129" max="16129" width="19.26953125" style="89" bestFit="1" customWidth="1"/>
    <col min="16130" max="16130" width="77.1796875" style="89" customWidth="1"/>
    <col min="16131" max="16131" width="20.1796875" style="89" customWidth="1"/>
    <col min="16132" max="16132" width="21.453125" style="89" bestFit="1" customWidth="1"/>
    <col min="16133" max="16133" width="20.453125" style="89" customWidth="1"/>
    <col min="16134" max="16384" width="8.7265625" style="89"/>
  </cols>
  <sheetData>
    <row r="1" spans="1:5" ht="13" thickBot="1" x14ac:dyDescent="0.3"/>
    <row r="2" spans="1:5" ht="20.5" x14ac:dyDescent="0.25">
      <c r="A2" s="90" t="s">
        <v>294</v>
      </c>
      <c r="B2" s="276" t="s">
        <v>340</v>
      </c>
      <c r="C2" s="276"/>
      <c r="D2" s="276"/>
      <c r="E2" s="277"/>
    </row>
    <row r="3" spans="1:5" ht="19" customHeight="1" x14ac:dyDescent="0.25">
      <c r="A3" s="91" t="s">
        <v>295</v>
      </c>
      <c r="B3" s="278" t="s">
        <v>341</v>
      </c>
      <c r="C3" s="278"/>
      <c r="D3" s="278"/>
      <c r="E3" s="279"/>
    </row>
    <row r="4" spans="1:5" ht="19" x14ac:dyDescent="0.25">
      <c r="A4" s="91" t="s">
        <v>296</v>
      </c>
      <c r="B4" s="280" t="s">
        <v>342</v>
      </c>
      <c r="C4" s="280"/>
      <c r="D4" s="280"/>
      <c r="E4" s="281"/>
    </row>
    <row r="5" spans="1:5" ht="19" x14ac:dyDescent="0.25">
      <c r="A5" s="91" t="s">
        <v>297</v>
      </c>
      <c r="B5" s="273" t="s">
        <v>298</v>
      </c>
      <c r="C5" s="273"/>
      <c r="D5" s="92" t="s">
        <v>299</v>
      </c>
      <c r="E5" s="184" t="s">
        <v>300</v>
      </c>
    </row>
    <row r="6" spans="1:5" ht="19" x14ac:dyDescent="0.25">
      <c r="A6" s="91" t="s">
        <v>301</v>
      </c>
      <c r="B6" s="282">
        <v>2026</v>
      </c>
      <c r="C6" s="282"/>
      <c r="D6" s="92" t="s">
        <v>302</v>
      </c>
      <c r="E6" s="93"/>
    </row>
    <row r="7" spans="1:5" ht="19" x14ac:dyDescent="0.25">
      <c r="A7" s="91" t="s">
        <v>303</v>
      </c>
      <c r="B7" s="273" t="s">
        <v>132</v>
      </c>
      <c r="C7" s="273"/>
      <c r="D7" s="92" t="s">
        <v>304</v>
      </c>
      <c r="E7" s="184">
        <v>24746607</v>
      </c>
    </row>
    <row r="8" spans="1:5" ht="19" x14ac:dyDescent="0.25">
      <c r="A8" s="91" t="s">
        <v>305</v>
      </c>
      <c r="B8" s="272" t="s">
        <v>306</v>
      </c>
      <c r="C8" s="272"/>
      <c r="D8" s="92" t="s">
        <v>307</v>
      </c>
      <c r="E8" s="184" t="s">
        <v>308</v>
      </c>
    </row>
    <row r="9" spans="1:5" ht="19" x14ac:dyDescent="0.25">
      <c r="A9" s="91" t="s">
        <v>309</v>
      </c>
      <c r="B9" s="273" t="s">
        <v>354</v>
      </c>
      <c r="C9" s="273"/>
      <c r="D9" s="92" t="s">
        <v>310</v>
      </c>
      <c r="E9" s="184" t="s">
        <v>311</v>
      </c>
    </row>
    <row r="10" spans="1:5" ht="122.5" customHeight="1" x14ac:dyDescent="0.25">
      <c r="A10" s="91" t="s">
        <v>312</v>
      </c>
      <c r="B10" s="185" t="s">
        <v>355</v>
      </c>
      <c r="C10" s="186" t="s">
        <v>313</v>
      </c>
      <c r="D10" s="92" t="s">
        <v>314</v>
      </c>
      <c r="E10" s="184" t="s">
        <v>315</v>
      </c>
    </row>
    <row r="11" spans="1:5" ht="20.5" customHeight="1" thickBot="1" x14ac:dyDescent="0.3">
      <c r="A11" s="94" t="s">
        <v>316</v>
      </c>
      <c r="B11" s="274" t="s">
        <v>317</v>
      </c>
      <c r="C11" s="274"/>
      <c r="D11" s="274"/>
      <c r="E11" s="275"/>
    </row>
  </sheetData>
  <mergeCells count="9">
    <mergeCell ref="B8:C8"/>
    <mergeCell ref="B9:C9"/>
    <mergeCell ref="B11:E11"/>
    <mergeCell ref="B2:E2"/>
    <mergeCell ref="B3:E3"/>
    <mergeCell ref="B4:E4"/>
    <mergeCell ref="B5:C5"/>
    <mergeCell ref="B6:C6"/>
    <mergeCell ref="B7:C7"/>
  </mergeCells>
  <hyperlinks>
    <hyperlink ref="B8" r:id="rId1" xr:uid="{6AC42917-8C68-4582-BECC-11B45DB03B6D}"/>
    <hyperlink ref="C10" location="البيانات!A1" display=" اضغط هنا للإنتقال إلى صفحة البيانات" xr:uid="{6C27051C-4AAD-4E84-831F-FCD5ACF69B4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I81"/>
  <sheetViews>
    <sheetView showGridLines="0" rightToLeft="1" zoomScale="90" zoomScaleNormal="90" zoomScaleSheetLayoutView="100" workbookViewId="0">
      <selection activeCell="J8" sqref="J8"/>
    </sheetView>
  </sheetViews>
  <sheetFormatPr defaultColWidth="9.1796875" defaultRowHeight="20.5" x14ac:dyDescent="0.8"/>
  <cols>
    <col min="1" max="1" width="4.6328125" style="68" customWidth="1"/>
    <col min="2" max="2" width="14.90625" style="76" customWidth="1"/>
    <col min="3" max="3" width="41.81640625" style="68" customWidth="1"/>
    <col min="4" max="4" width="14.453125" style="76" customWidth="1"/>
    <col min="5" max="5" width="14" style="76" customWidth="1"/>
    <col min="6" max="6" width="17.36328125" style="76" customWidth="1"/>
    <col min="7" max="7" width="9.1796875" style="68"/>
    <col min="8" max="8" width="12.6328125" style="68" customWidth="1"/>
    <col min="9" max="9" width="11.1796875" style="68" customWidth="1"/>
    <col min="10" max="16384" width="9.1796875" style="68"/>
  </cols>
  <sheetData>
    <row r="1" spans="2:9" ht="23.5" customHeight="1" x14ac:dyDescent="0.8">
      <c r="B1" s="322" t="s">
        <v>19</v>
      </c>
      <c r="C1" s="322"/>
      <c r="D1" s="322"/>
      <c r="E1" s="322"/>
      <c r="F1" s="322"/>
    </row>
    <row r="2" spans="2:9" s="67" customFormat="1" ht="33.65" customHeight="1" x14ac:dyDescent="0.25">
      <c r="B2" s="323" t="s">
        <v>32</v>
      </c>
      <c r="C2" s="323"/>
      <c r="D2" s="323"/>
      <c r="E2" s="323"/>
      <c r="F2" s="323"/>
    </row>
    <row r="3" spans="2:9" s="67" customFormat="1" ht="33.65" customHeight="1" x14ac:dyDescent="0.25">
      <c r="B3" s="323" t="s">
        <v>263</v>
      </c>
      <c r="C3" s="323"/>
      <c r="D3" s="323"/>
      <c r="E3" s="323"/>
      <c r="F3" s="323"/>
    </row>
    <row r="4" spans="2:9" ht="21" thickBot="1" x14ac:dyDescent="0.85">
      <c r="B4" s="151"/>
      <c r="C4" s="152"/>
      <c r="D4" s="153"/>
      <c r="E4" s="153"/>
      <c r="F4" s="154" t="s">
        <v>83</v>
      </c>
    </row>
    <row r="5" spans="2:9" ht="35" customHeight="1" x14ac:dyDescent="0.8">
      <c r="B5" s="324" t="s">
        <v>332</v>
      </c>
      <c r="C5" s="320" t="s">
        <v>1</v>
      </c>
      <c r="D5" s="320" t="s">
        <v>20</v>
      </c>
      <c r="E5" s="320"/>
      <c r="F5" s="326" t="s">
        <v>339</v>
      </c>
      <c r="H5" s="294" t="s">
        <v>331</v>
      </c>
      <c r="I5" s="294"/>
    </row>
    <row r="6" spans="2:9" ht="35" customHeight="1" x14ac:dyDescent="0.8">
      <c r="B6" s="325"/>
      <c r="C6" s="321"/>
      <c r="D6" s="150" t="s">
        <v>86</v>
      </c>
      <c r="E6" s="150" t="s">
        <v>87</v>
      </c>
      <c r="F6" s="327"/>
    </row>
    <row r="7" spans="2:9" s="67" customFormat="1" ht="35" customHeight="1" x14ac:dyDescent="0.25">
      <c r="B7" s="155">
        <v>101</v>
      </c>
      <c r="C7" s="267" t="s">
        <v>129</v>
      </c>
      <c r="D7" s="172">
        <v>88589</v>
      </c>
      <c r="E7" s="172">
        <v>230</v>
      </c>
      <c r="F7" s="173">
        <f>SUM(D7:E7)</f>
        <v>88819</v>
      </c>
      <c r="H7" s="67" t="s">
        <v>338</v>
      </c>
    </row>
    <row r="8" spans="2:9" s="67" customFormat="1" ht="35" customHeight="1" x14ac:dyDescent="0.25">
      <c r="B8" s="155">
        <v>166</v>
      </c>
      <c r="C8" s="267" t="s">
        <v>130</v>
      </c>
      <c r="D8" s="172">
        <v>257473</v>
      </c>
      <c r="E8" s="172">
        <v>1101</v>
      </c>
      <c r="F8" s="173">
        <f>SUM(D8:E8)</f>
        <v>258574</v>
      </c>
    </row>
    <row r="9" spans="2:9" s="67" customFormat="1" ht="35" customHeight="1" x14ac:dyDescent="0.25">
      <c r="B9" s="155">
        <v>102</v>
      </c>
      <c r="C9" s="267" t="s">
        <v>131</v>
      </c>
      <c r="D9" s="172">
        <v>3994</v>
      </c>
      <c r="E9" s="172">
        <v>21</v>
      </c>
      <c r="F9" s="173">
        <f t="shared" ref="F9:F70" si="0">SUM(D9:E9)</f>
        <v>4015</v>
      </c>
    </row>
    <row r="10" spans="2:9" s="67" customFormat="1" ht="35" customHeight="1" x14ac:dyDescent="0.25">
      <c r="B10" s="155">
        <v>153</v>
      </c>
      <c r="C10" s="267" t="s">
        <v>29</v>
      </c>
      <c r="D10" s="172">
        <v>1457</v>
      </c>
      <c r="E10" s="172">
        <v>52</v>
      </c>
      <c r="F10" s="173">
        <f t="shared" si="0"/>
        <v>1509</v>
      </c>
    </row>
    <row r="11" spans="2:9" s="67" customFormat="1" ht="35" customHeight="1" x14ac:dyDescent="0.25">
      <c r="B11" s="155">
        <v>105</v>
      </c>
      <c r="C11" s="267" t="s">
        <v>132</v>
      </c>
      <c r="D11" s="172">
        <v>11501</v>
      </c>
      <c r="E11" s="172">
        <v>187</v>
      </c>
      <c r="F11" s="173">
        <f t="shared" si="0"/>
        <v>11688</v>
      </c>
    </row>
    <row r="12" spans="2:9" s="67" customFormat="1" ht="35" customHeight="1" x14ac:dyDescent="0.25">
      <c r="B12" s="155">
        <v>106</v>
      </c>
      <c r="C12" s="267" t="s">
        <v>133</v>
      </c>
      <c r="D12" s="172">
        <v>62735</v>
      </c>
      <c r="E12" s="172">
        <v>992</v>
      </c>
      <c r="F12" s="173">
        <f t="shared" si="0"/>
        <v>63727</v>
      </c>
    </row>
    <row r="13" spans="2:9" s="67" customFormat="1" ht="35" customHeight="1" x14ac:dyDescent="0.25">
      <c r="B13" s="155">
        <v>107</v>
      </c>
      <c r="C13" s="267" t="s">
        <v>24</v>
      </c>
      <c r="D13" s="172">
        <v>36162</v>
      </c>
      <c r="E13" s="172">
        <v>467</v>
      </c>
      <c r="F13" s="173">
        <f t="shared" si="0"/>
        <v>36629</v>
      </c>
    </row>
    <row r="14" spans="2:9" s="67" customFormat="1" ht="35" customHeight="1" x14ac:dyDescent="0.25">
      <c r="B14" s="155">
        <v>109</v>
      </c>
      <c r="C14" s="267" t="s">
        <v>134</v>
      </c>
      <c r="D14" s="172">
        <v>17704</v>
      </c>
      <c r="E14" s="172">
        <v>94</v>
      </c>
      <c r="F14" s="173">
        <f t="shared" si="0"/>
        <v>17798</v>
      </c>
    </row>
    <row r="15" spans="2:9" s="67" customFormat="1" ht="35" customHeight="1" x14ac:dyDescent="0.25">
      <c r="B15" s="155">
        <v>110</v>
      </c>
      <c r="C15" s="267" t="s">
        <v>111</v>
      </c>
      <c r="D15" s="172">
        <v>7090</v>
      </c>
      <c r="E15" s="172">
        <v>8</v>
      </c>
      <c r="F15" s="173">
        <f t="shared" si="0"/>
        <v>7098</v>
      </c>
    </row>
    <row r="16" spans="2:9" s="67" customFormat="1" ht="35" customHeight="1" x14ac:dyDescent="0.25">
      <c r="B16" s="155">
        <v>111</v>
      </c>
      <c r="C16" s="267" t="s">
        <v>135</v>
      </c>
      <c r="D16" s="172">
        <v>66810</v>
      </c>
      <c r="E16" s="172">
        <v>203</v>
      </c>
      <c r="F16" s="173">
        <f t="shared" si="0"/>
        <v>67013</v>
      </c>
    </row>
    <row r="17" spans="2:9" s="67" customFormat="1" ht="35" customHeight="1" x14ac:dyDescent="0.25">
      <c r="B17" s="155">
        <v>112</v>
      </c>
      <c r="C17" s="267" t="s">
        <v>136</v>
      </c>
      <c r="D17" s="172">
        <v>5352</v>
      </c>
      <c r="E17" s="172">
        <v>150</v>
      </c>
      <c r="F17" s="173">
        <f t="shared" si="0"/>
        <v>5502</v>
      </c>
    </row>
    <row r="18" spans="2:9" s="67" customFormat="1" ht="35" customHeight="1" x14ac:dyDescent="0.25">
      <c r="B18" s="155">
        <v>113</v>
      </c>
      <c r="C18" s="267" t="s">
        <v>137</v>
      </c>
      <c r="D18" s="172">
        <v>768082</v>
      </c>
      <c r="E18" s="172">
        <v>2118</v>
      </c>
      <c r="F18" s="173">
        <f t="shared" si="0"/>
        <v>770200</v>
      </c>
    </row>
    <row r="19" spans="2:9" s="67" customFormat="1" ht="35" customHeight="1" x14ac:dyDescent="0.25">
      <c r="B19" s="155">
        <v>114</v>
      </c>
      <c r="C19" s="267" t="s">
        <v>6</v>
      </c>
      <c r="D19" s="172">
        <v>1394983</v>
      </c>
      <c r="E19" s="172">
        <v>4302</v>
      </c>
      <c r="F19" s="173">
        <f t="shared" si="0"/>
        <v>1399285</v>
      </c>
      <c r="H19" s="268"/>
      <c r="I19" s="268"/>
    </row>
    <row r="20" spans="2:9" s="67" customFormat="1" ht="35" customHeight="1" x14ac:dyDescent="0.25">
      <c r="B20" s="156">
        <v>115</v>
      </c>
      <c r="C20" s="267" t="s">
        <v>185</v>
      </c>
      <c r="D20" s="172">
        <v>53701</v>
      </c>
      <c r="E20" s="172">
        <v>311</v>
      </c>
      <c r="F20" s="173">
        <f t="shared" si="0"/>
        <v>54012</v>
      </c>
    </row>
    <row r="21" spans="2:9" s="70" customFormat="1" ht="35" customHeight="1" x14ac:dyDescent="0.25">
      <c r="B21" s="155">
        <v>117</v>
      </c>
      <c r="C21" s="267" t="s">
        <v>138</v>
      </c>
      <c r="D21" s="172">
        <v>21410</v>
      </c>
      <c r="E21" s="172">
        <v>109</v>
      </c>
      <c r="F21" s="173">
        <f t="shared" si="0"/>
        <v>21519</v>
      </c>
    </row>
    <row r="22" spans="2:9" s="70" customFormat="1" ht="35" customHeight="1" x14ac:dyDescent="0.25">
      <c r="B22" s="155">
        <v>119</v>
      </c>
      <c r="C22" s="267" t="s">
        <v>139</v>
      </c>
      <c r="D22" s="172">
        <v>38848</v>
      </c>
      <c r="E22" s="172">
        <v>169</v>
      </c>
      <c r="F22" s="173">
        <f t="shared" si="0"/>
        <v>39017</v>
      </c>
    </row>
    <row r="23" spans="2:9" s="67" customFormat="1" ht="35" customHeight="1" x14ac:dyDescent="0.25">
      <c r="B23" s="155">
        <v>122</v>
      </c>
      <c r="C23" s="267" t="s">
        <v>140</v>
      </c>
      <c r="D23" s="172">
        <v>512</v>
      </c>
      <c r="E23" s="172">
        <v>0</v>
      </c>
      <c r="F23" s="173">
        <f t="shared" si="0"/>
        <v>512</v>
      </c>
    </row>
    <row r="24" spans="2:9" s="67" customFormat="1" ht="35" customHeight="1" x14ac:dyDescent="0.25">
      <c r="B24" s="155">
        <v>123</v>
      </c>
      <c r="C24" s="267" t="s">
        <v>214</v>
      </c>
      <c r="D24" s="172">
        <v>31027</v>
      </c>
      <c r="E24" s="172">
        <v>645</v>
      </c>
      <c r="F24" s="173">
        <f t="shared" si="0"/>
        <v>31672</v>
      </c>
    </row>
    <row r="25" spans="2:9" s="67" customFormat="1" ht="35" customHeight="1" x14ac:dyDescent="0.25">
      <c r="B25" s="155">
        <v>12307</v>
      </c>
      <c r="C25" s="267" t="s">
        <v>230</v>
      </c>
      <c r="D25" s="172">
        <v>33894</v>
      </c>
      <c r="E25" s="172">
        <v>173</v>
      </c>
      <c r="F25" s="173">
        <f t="shared" si="0"/>
        <v>34067</v>
      </c>
    </row>
    <row r="26" spans="2:9" s="67" customFormat="1" ht="35" customHeight="1" x14ac:dyDescent="0.25">
      <c r="B26" s="155">
        <v>124</v>
      </c>
      <c r="C26" s="267" t="s">
        <v>158</v>
      </c>
      <c r="D26" s="172">
        <v>4763</v>
      </c>
      <c r="E26" s="172">
        <v>99</v>
      </c>
      <c r="F26" s="173">
        <f t="shared" si="0"/>
        <v>4862</v>
      </c>
    </row>
    <row r="27" spans="2:9" s="67" customFormat="1" ht="35" customHeight="1" x14ac:dyDescent="0.25">
      <c r="B27" s="155">
        <v>12402</v>
      </c>
      <c r="C27" s="267" t="s">
        <v>231</v>
      </c>
      <c r="D27" s="172">
        <v>64593</v>
      </c>
      <c r="E27" s="172">
        <v>766</v>
      </c>
      <c r="F27" s="173">
        <f t="shared" si="0"/>
        <v>65359</v>
      </c>
    </row>
    <row r="28" spans="2:9" s="67" customFormat="1" ht="35" customHeight="1" x14ac:dyDescent="0.25">
      <c r="B28" s="155">
        <v>127</v>
      </c>
      <c r="C28" s="267" t="s">
        <v>122</v>
      </c>
      <c r="D28" s="172">
        <v>3252</v>
      </c>
      <c r="E28" s="172">
        <v>10</v>
      </c>
      <c r="F28" s="173">
        <f t="shared" si="0"/>
        <v>3262</v>
      </c>
    </row>
    <row r="29" spans="2:9" s="67" customFormat="1" ht="35" customHeight="1" x14ac:dyDescent="0.25">
      <c r="B29" s="155">
        <v>130</v>
      </c>
      <c r="C29" s="267" t="s">
        <v>141</v>
      </c>
      <c r="D29" s="172">
        <v>6529</v>
      </c>
      <c r="E29" s="172">
        <v>17</v>
      </c>
      <c r="F29" s="173">
        <f t="shared" si="0"/>
        <v>6546</v>
      </c>
    </row>
    <row r="30" spans="2:9" s="67" customFormat="1" ht="35" customHeight="1" x14ac:dyDescent="0.25">
      <c r="B30" s="155">
        <v>137</v>
      </c>
      <c r="C30" s="267" t="s">
        <v>273</v>
      </c>
      <c r="D30" s="172">
        <v>110833</v>
      </c>
      <c r="E30" s="172">
        <v>1475</v>
      </c>
      <c r="F30" s="173">
        <f t="shared" si="0"/>
        <v>112308</v>
      </c>
    </row>
    <row r="31" spans="2:9" s="67" customFormat="1" ht="35" customHeight="1" x14ac:dyDescent="0.25">
      <c r="B31" s="155">
        <v>140</v>
      </c>
      <c r="C31" s="267" t="s">
        <v>31</v>
      </c>
      <c r="D31" s="172">
        <v>17715</v>
      </c>
      <c r="E31" s="172">
        <v>189</v>
      </c>
      <c r="F31" s="173">
        <f t="shared" si="0"/>
        <v>17904</v>
      </c>
    </row>
    <row r="32" spans="2:9" s="67" customFormat="1" ht="35" customHeight="1" x14ac:dyDescent="0.25">
      <c r="B32" s="155">
        <v>142</v>
      </c>
      <c r="C32" s="267" t="s">
        <v>160</v>
      </c>
      <c r="D32" s="172">
        <v>17329</v>
      </c>
      <c r="E32" s="172">
        <v>0</v>
      </c>
      <c r="F32" s="173">
        <f t="shared" si="0"/>
        <v>17329</v>
      </c>
    </row>
    <row r="33" spans="2:6" s="67" customFormat="1" ht="35" customHeight="1" x14ac:dyDescent="0.25">
      <c r="B33" s="155">
        <v>150</v>
      </c>
      <c r="C33" s="267" t="s">
        <v>142</v>
      </c>
      <c r="D33" s="172">
        <v>40965</v>
      </c>
      <c r="E33" s="172">
        <v>83</v>
      </c>
      <c r="F33" s="173">
        <f t="shared" si="0"/>
        <v>41048</v>
      </c>
    </row>
    <row r="34" spans="2:6" s="67" customFormat="1" ht="35" customHeight="1" x14ac:dyDescent="0.25">
      <c r="B34" s="155">
        <v>155</v>
      </c>
      <c r="C34" s="267" t="s">
        <v>143</v>
      </c>
      <c r="D34" s="172">
        <v>45547</v>
      </c>
      <c r="E34" s="172">
        <v>240</v>
      </c>
      <c r="F34" s="173">
        <f t="shared" si="0"/>
        <v>45787</v>
      </c>
    </row>
    <row r="35" spans="2:6" s="67" customFormat="1" ht="35" customHeight="1" x14ac:dyDescent="0.25">
      <c r="B35" s="155">
        <v>156</v>
      </c>
      <c r="C35" s="267" t="s">
        <v>256</v>
      </c>
      <c r="D35" s="172">
        <v>338214</v>
      </c>
      <c r="E35" s="172">
        <v>0</v>
      </c>
      <c r="F35" s="173">
        <f t="shared" si="0"/>
        <v>338214</v>
      </c>
    </row>
    <row r="36" spans="2:6" s="67" customFormat="1" ht="35" customHeight="1" x14ac:dyDescent="0.25">
      <c r="B36" s="155">
        <v>157</v>
      </c>
      <c r="C36" s="267" t="s">
        <v>144</v>
      </c>
      <c r="D36" s="172">
        <v>4895</v>
      </c>
      <c r="E36" s="172">
        <v>3</v>
      </c>
      <c r="F36" s="173">
        <f t="shared" si="0"/>
        <v>4898</v>
      </c>
    </row>
    <row r="37" spans="2:6" s="67" customFormat="1" ht="35" customHeight="1" x14ac:dyDescent="0.25">
      <c r="B37" s="155">
        <v>159</v>
      </c>
      <c r="C37" s="267" t="s">
        <v>93</v>
      </c>
      <c r="D37" s="172">
        <v>93928</v>
      </c>
      <c r="E37" s="172">
        <v>294</v>
      </c>
      <c r="F37" s="173">
        <f t="shared" si="0"/>
        <v>94222</v>
      </c>
    </row>
    <row r="38" spans="2:6" s="67" customFormat="1" ht="35" customHeight="1" x14ac:dyDescent="0.25">
      <c r="B38" s="155">
        <v>160</v>
      </c>
      <c r="C38" s="267" t="s">
        <v>48</v>
      </c>
      <c r="D38" s="172">
        <v>5598</v>
      </c>
      <c r="E38" s="172">
        <v>8</v>
      </c>
      <c r="F38" s="173">
        <f t="shared" si="0"/>
        <v>5606</v>
      </c>
    </row>
    <row r="39" spans="2:6" s="67" customFormat="1" ht="35" customHeight="1" x14ac:dyDescent="0.25">
      <c r="B39" s="155">
        <v>161</v>
      </c>
      <c r="C39" s="267" t="s">
        <v>27</v>
      </c>
      <c r="D39" s="172">
        <v>19017</v>
      </c>
      <c r="E39" s="172">
        <v>0</v>
      </c>
      <c r="F39" s="173">
        <f t="shared" si="0"/>
        <v>19017</v>
      </c>
    </row>
    <row r="40" spans="2:6" s="67" customFormat="1" ht="35" customHeight="1" x14ac:dyDescent="0.25">
      <c r="B40" s="155">
        <v>167</v>
      </c>
      <c r="C40" s="267" t="s">
        <v>121</v>
      </c>
      <c r="D40" s="172">
        <v>18784</v>
      </c>
      <c r="E40" s="172">
        <v>123</v>
      </c>
      <c r="F40" s="173">
        <f t="shared" si="0"/>
        <v>18907</v>
      </c>
    </row>
    <row r="41" spans="2:6" s="67" customFormat="1" ht="35" customHeight="1" x14ac:dyDescent="0.25">
      <c r="B41" s="155">
        <v>169</v>
      </c>
      <c r="C41" s="267" t="s">
        <v>147</v>
      </c>
      <c r="D41" s="172">
        <v>7747</v>
      </c>
      <c r="E41" s="172">
        <v>153</v>
      </c>
      <c r="F41" s="173">
        <f t="shared" si="0"/>
        <v>7900</v>
      </c>
    </row>
    <row r="42" spans="2:6" s="67" customFormat="1" ht="35" customHeight="1" x14ac:dyDescent="0.25">
      <c r="B42" s="155">
        <v>177</v>
      </c>
      <c r="C42" s="267" t="s">
        <v>21</v>
      </c>
      <c r="D42" s="172">
        <v>5073</v>
      </c>
      <c r="E42" s="172">
        <v>55</v>
      </c>
      <c r="F42" s="173">
        <f t="shared" si="0"/>
        <v>5128</v>
      </c>
    </row>
    <row r="43" spans="2:6" s="67" customFormat="1" ht="35" customHeight="1" x14ac:dyDescent="0.25">
      <c r="B43" s="155">
        <v>178</v>
      </c>
      <c r="C43" s="267" t="s">
        <v>145</v>
      </c>
      <c r="D43" s="172">
        <v>18096</v>
      </c>
      <c r="E43" s="172">
        <v>30</v>
      </c>
      <c r="F43" s="173">
        <f t="shared" si="0"/>
        <v>18126</v>
      </c>
    </row>
    <row r="44" spans="2:6" s="67" customFormat="1" ht="35" customHeight="1" x14ac:dyDescent="0.25">
      <c r="B44" s="155">
        <v>183</v>
      </c>
      <c r="C44" s="267" t="s">
        <v>118</v>
      </c>
      <c r="D44" s="172">
        <v>14490</v>
      </c>
      <c r="E44" s="172">
        <v>41</v>
      </c>
      <c r="F44" s="173">
        <f t="shared" si="0"/>
        <v>14531</v>
      </c>
    </row>
    <row r="45" spans="2:6" s="67" customFormat="1" ht="35" customHeight="1" x14ac:dyDescent="0.25">
      <c r="B45" s="155">
        <v>184</v>
      </c>
      <c r="C45" s="267" t="s">
        <v>90</v>
      </c>
      <c r="D45" s="172">
        <v>53539</v>
      </c>
      <c r="E45" s="172">
        <v>413</v>
      </c>
      <c r="F45" s="173">
        <f>SUM(D45:E45)</f>
        <v>53952</v>
      </c>
    </row>
    <row r="46" spans="2:6" s="67" customFormat="1" ht="35" customHeight="1" x14ac:dyDescent="0.25">
      <c r="B46" s="155">
        <v>185</v>
      </c>
      <c r="C46" s="267" t="s">
        <v>196</v>
      </c>
      <c r="D46" s="172">
        <v>1861</v>
      </c>
      <c r="E46" s="172">
        <v>8</v>
      </c>
      <c r="F46" s="173">
        <f t="shared" si="0"/>
        <v>1869</v>
      </c>
    </row>
    <row r="47" spans="2:6" s="67" customFormat="1" ht="35" customHeight="1" x14ac:dyDescent="0.25">
      <c r="B47" s="155">
        <v>186</v>
      </c>
      <c r="C47" s="267" t="s">
        <v>146</v>
      </c>
      <c r="D47" s="172">
        <v>9043</v>
      </c>
      <c r="E47" s="172">
        <v>313</v>
      </c>
      <c r="F47" s="173">
        <f t="shared" si="0"/>
        <v>9356</v>
      </c>
    </row>
    <row r="48" spans="2:6" s="67" customFormat="1" ht="35" customHeight="1" x14ac:dyDescent="0.25">
      <c r="B48" s="155">
        <v>192</v>
      </c>
      <c r="C48" s="267" t="s">
        <v>226</v>
      </c>
      <c r="D48" s="172">
        <v>82022</v>
      </c>
      <c r="E48" s="172">
        <v>294</v>
      </c>
      <c r="F48" s="173">
        <f t="shared" si="0"/>
        <v>82316</v>
      </c>
    </row>
    <row r="49" spans="2:6" s="67" customFormat="1" ht="35" customHeight="1" x14ac:dyDescent="0.25">
      <c r="B49" s="155">
        <v>194</v>
      </c>
      <c r="C49" s="267" t="s">
        <v>148</v>
      </c>
      <c r="D49" s="172">
        <v>25319</v>
      </c>
      <c r="E49" s="172">
        <v>56</v>
      </c>
      <c r="F49" s="173">
        <f t="shared" si="0"/>
        <v>25375</v>
      </c>
    </row>
    <row r="50" spans="2:6" s="67" customFormat="1" ht="35" customHeight="1" x14ac:dyDescent="0.25">
      <c r="B50" s="155">
        <v>196</v>
      </c>
      <c r="C50" s="267" t="s">
        <v>149</v>
      </c>
      <c r="D50" s="172">
        <v>11571</v>
      </c>
      <c r="E50" s="172">
        <v>196</v>
      </c>
      <c r="F50" s="173">
        <f t="shared" si="0"/>
        <v>11767</v>
      </c>
    </row>
    <row r="51" spans="2:6" s="67" customFormat="1" ht="35" customHeight="1" x14ac:dyDescent="0.25">
      <c r="B51" s="155">
        <v>199</v>
      </c>
      <c r="C51" s="267" t="s">
        <v>97</v>
      </c>
      <c r="D51" s="172">
        <v>2265</v>
      </c>
      <c r="E51" s="172">
        <v>3</v>
      </c>
      <c r="F51" s="173">
        <f t="shared" si="0"/>
        <v>2268</v>
      </c>
    </row>
    <row r="52" spans="2:6" s="67" customFormat="1" ht="35" customHeight="1" x14ac:dyDescent="0.25">
      <c r="B52" s="155">
        <v>809</v>
      </c>
      <c r="C52" s="267" t="s">
        <v>107</v>
      </c>
      <c r="D52" s="172">
        <v>8181</v>
      </c>
      <c r="E52" s="172">
        <v>256</v>
      </c>
      <c r="F52" s="173">
        <f t="shared" si="0"/>
        <v>8437</v>
      </c>
    </row>
    <row r="53" spans="2:6" s="67" customFormat="1" ht="35" customHeight="1" x14ac:dyDescent="0.25">
      <c r="B53" s="155">
        <v>810</v>
      </c>
      <c r="C53" s="267" t="s">
        <v>216</v>
      </c>
      <c r="D53" s="172">
        <v>7775</v>
      </c>
      <c r="E53" s="172">
        <v>9</v>
      </c>
      <c r="F53" s="173">
        <f t="shared" si="0"/>
        <v>7784</v>
      </c>
    </row>
    <row r="54" spans="2:6" s="67" customFormat="1" ht="35" customHeight="1" x14ac:dyDescent="0.25">
      <c r="B54" s="155">
        <v>812</v>
      </c>
      <c r="C54" s="267" t="s">
        <v>265</v>
      </c>
      <c r="D54" s="172">
        <v>153299</v>
      </c>
      <c r="E54" s="172">
        <v>3037</v>
      </c>
      <c r="F54" s="173">
        <f t="shared" si="0"/>
        <v>156336</v>
      </c>
    </row>
    <row r="55" spans="2:6" s="67" customFormat="1" ht="35" customHeight="1" x14ac:dyDescent="0.25">
      <c r="B55" s="155">
        <v>813</v>
      </c>
      <c r="C55" s="267" t="s">
        <v>150</v>
      </c>
      <c r="D55" s="172">
        <v>3141</v>
      </c>
      <c r="E55" s="172">
        <v>56</v>
      </c>
      <c r="F55" s="173">
        <f t="shared" si="0"/>
        <v>3197</v>
      </c>
    </row>
    <row r="56" spans="2:6" s="67" customFormat="1" ht="35" customHeight="1" x14ac:dyDescent="0.25">
      <c r="B56" s="155">
        <v>814</v>
      </c>
      <c r="C56" s="267" t="s">
        <v>155</v>
      </c>
      <c r="D56" s="172">
        <v>4039</v>
      </c>
      <c r="E56" s="172">
        <v>0</v>
      </c>
      <c r="F56" s="173">
        <f t="shared" si="0"/>
        <v>4039</v>
      </c>
    </row>
    <row r="57" spans="2:6" s="67" customFormat="1" ht="35" customHeight="1" x14ac:dyDescent="0.25">
      <c r="B57" s="155">
        <v>815</v>
      </c>
      <c r="C57" s="267" t="s">
        <v>123</v>
      </c>
      <c r="D57" s="172">
        <v>139317</v>
      </c>
      <c r="E57" s="172">
        <v>1331</v>
      </c>
      <c r="F57" s="173">
        <f t="shared" si="0"/>
        <v>140648</v>
      </c>
    </row>
    <row r="58" spans="2:6" s="67" customFormat="1" ht="35" customHeight="1" x14ac:dyDescent="0.25">
      <c r="B58" s="155">
        <v>816</v>
      </c>
      <c r="C58" s="267" t="s">
        <v>124</v>
      </c>
      <c r="D58" s="172">
        <v>43553</v>
      </c>
      <c r="E58" s="172">
        <v>200</v>
      </c>
      <c r="F58" s="173">
        <f t="shared" si="0"/>
        <v>43753</v>
      </c>
    </row>
    <row r="59" spans="2:6" s="67" customFormat="1" ht="35" customHeight="1" x14ac:dyDescent="0.25">
      <c r="B59" s="155">
        <v>821</v>
      </c>
      <c r="C59" s="267" t="s">
        <v>213</v>
      </c>
      <c r="D59" s="172">
        <v>3310</v>
      </c>
      <c r="E59" s="172">
        <v>13</v>
      </c>
      <c r="F59" s="173">
        <f t="shared" si="0"/>
        <v>3323</v>
      </c>
    </row>
    <row r="60" spans="2:6" s="67" customFormat="1" ht="35" customHeight="1" x14ac:dyDescent="0.25">
      <c r="B60" s="155">
        <v>822</v>
      </c>
      <c r="C60" s="267" t="s">
        <v>217</v>
      </c>
      <c r="D60" s="172">
        <v>17499</v>
      </c>
      <c r="E60" s="172">
        <v>28</v>
      </c>
      <c r="F60" s="173">
        <f t="shared" si="0"/>
        <v>17527</v>
      </c>
    </row>
    <row r="61" spans="2:6" s="67" customFormat="1" ht="35" customHeight="1" x14ac:dyDescent="0.25">
      <c r="B61" s="155">
        <v>823</v>
      </c>
      <c r="C61" s="267" t="s">
        <v>218</v>
      </c>
      <c r="D61" s="172">
        <v>10643</v>
      </c>
      <c r="E61" s="172">
        <v>45</v>
      </c>
      <c r="F61" s="173">
        <f t="shared" si="0"/>
        <v>10688</v>
      </c>
    </row>
    <row r="62" spans="2:6" s="67" customFormat="1" ht="35" customHeight="1" x14ac:dyDescent="0.25">
      <c r="B62" s="155">
        <v>824</v>
      </c>
      <c r="C62" s="267" t="s">
        <v>206</v>
      </c>
      <c r="D62" s="172">
        <v>29722</v>
      </c>
      <c r="E62" s="172">
        <v>119</v>
      </c>
      <c r="F62" s="173">
        <f t="shared" si="0"/>
        <v>29841</v>
      </c>
    </row>
    <row r="63" spans="2:6" s="67" customFormat="1" ht="35" customHeight="1" x14ac:dyDescent="0.25">
      <c r="B63" s="155">
        <v>825</v>
      </c>
      <c r="C63" s="267" t="s">
        <v>207</v>
      </c>
      <c r="D63" s="172">
        <v>6552</v>
      </c>
      <c r="E63" s="172">
        <v>19</v>
      </c>
      <c r="F63" s="173">
        <f t="shared" si="0"/>
        <v>6571</v>
      </c>
    </row>
    <row r="64" spans="2:6" s="67" customFormat="1" ht="35" customHeight="1" x14ac:dyDescent="0.25">
      <c r="B64" s="155">
        <v>826</v>
      </c>
      <c r="C64" s="267" t="s">
        <v>219</v>
      </c>
      <c r="D64" s="172">
        <v>7890</v>
      </c>
      <c r="E64" s="172">
        <v>30</v>
      </c>
      <c r="F64" s="173">
        <f t="shared" si="0"/>
        <v>7920</v>
      </c>
    </row>
    <row r="65" spans="2:6" s="67" customFormat="1" ht="35" customHeight="1" x14ac:dyDescent="0.25">
      <c r="B65" s="155">
        <v>827</v>
      </c>
      <c r="C65" s="267" t="s">
        <v>209</v>
      </c>
      <c r="D65" s="172">
        <v>13172</v>
      </c>
      <c r="E65" s="172">
        <v>21</v>
      </c>
      <c r="F65" s="173">
        <f t="shared" si="0"/>
        <v>13193</v>
      </c>
    </row>
    <row r="66" spans="2:6" s="67" customFormat="1" ht="35" customHeight="1" x14ac:dyDescent="0.25">
      <c r="B66" s="155">
        <v>828</v>
      </c>
      <c r="C66" s="267" t="s">
        <v>210</v>
      </c>
      <c r="D66" s="172">
        <v>12483</v>
      </c>
      <c r="E66" s="172">
        <v>35</v>
      </c>
      <c r="F66" s="173">
        <f t="shared" si="0"/>
        <v>12518</v>
      </c>
    </row>
    <row r="67" spans="2:6" s="67" customFormat="1" ht="35" customHeight="1" x14ac:dyDescent="0.25">
      <c r="B67" s="155">
        <v>829</v>
      </c>
      <c r="C67" s="267" t="s">
        <v>211</v>
      </c>
      <c r="D67" s="172">
        <v>3623</v>
      </c>
      <c r="E67" s="172">
        <v>85</v>
      </c>
      <c r="F67" s="173">
        <f>SUM(D67:E67)</f>
        <v>3708</v>
      </c>
    </row>
    <row r="68" spans="2:6" s="67" customFormat="1" ht="35" customHeight="1" x14ac:dyDescent="0.25">
      <c r="B68" s="156">
        <v>831</v>
      </c>
      <c r="C68" s="267" t="s">
        <v>254</v>
      </c>
      <c r="D68" s="172">
        <v>4673</v>
      </c>
      <c r="E68" s="172">
        <v>50</v>
      </c>
      <c r="F68" s="173">
        <f t="shared" ref="F68" si="1">SUM(D68:E68)</f>
        <v>4723</v>
      </c>
    </row>
    <row r="69" spans="2:6" s="67" customFormat="1" ht="35" customHeight="1" x14ac:dyDescent="0.25">
      <c r="B69" s="156">
        <v>832</v>
      </c>
      <c r="C69" s="267" t="s">
        <v>266</v>
      </c>
      <c r="D69" s="172">
        <v>1549</v>
      </c>
      <c r="E69" s="172">
        <v>1</v>
      </c>
      <c r="F69" s="173">
        <f t="shared" si="0"/>
        <v>1550</v>
      </c>
    </row>
    <row r="70" spans="2:6" ht="35" customHeight="1" x14ac:dyDescent="0.8">
      <c r="B70" s="212">
        <v>190</v>
      </c>
      <c r="C70" s="269" t="s">
        <v>18</v>
      </c>
      <c r="D70" s="217">
        <v>153731</v>
      </c>
      <c r="E70" s="217">
        <v>0</v>
      </c>
      <c r="F70" s="218">
        <f t="shared" si="0"/>
        <v>153731</v>
      </c>
    </row>
    <row r="71" spans="2:6" ht="35" customHeight="1" thickBot="1" x14ac:dyDescent="0.85">
      <c r="B71" s="318" t="s">
        <v>125</v>
      </c>
      <c r="C71" s="319"/>
      <c r="D71" s="178">
        <f>SUM(D7:D70)</f>
        <v>4548464</v>
      </c>
      <c r="E71" s="178">
        <f t="shared" ref="E71" si="2">SUM(E7:E70)</f>
        <v>21536</v>
      </c>
      <c r="F71" s="179">
        <f>SUM(F7:F70)</f>
        <v>4570000</v>
      </c>
    </row>
    <row r="72" spans="2:6" x14ac:dyDescent="0.8">
      <c r="D72" s="270"/>
      <c r="E72" s="270"/>
      <c r="F72" s="270"/>
    </row>
    <row r="73" spans="2:6" x14ac:dyDescent="0.8">
      <c r="D73" s="270"/>
      <c r="E73" s="270"/>
      <c r="F73" s="270"/>
    </row>
    <row r="74" spans="2:6" x14ac:dyDescent="0.8">
      <c r="D74" s="271"/>
      <c r="E74" s="271"/>
      <c r="F74" s="270"/>
    </row>
    <row r="75" spans="2:6" x14ac:dyDescent="0.8">
      <c r="D75" s="271"/>
      <c r="E75" s="271"/>
      <c r="F75" s="271"/>
    </row>
    <row r="76" spans="2:6" x14ac:dyDescent="0.8">
      <c r="D76" s="271"/>
      <c r="E76" s="271"/>
      <c r="F76" s="271"/>
    </row>
    <row r="77" spans="2:6" x14ac:dyDescent="0.8">
      <c r="D77" s="271"/>
      <c r="E77" s="271"/>
      <c r="F77" s="271"/>
    </row>
    <row r="78" spans="2:6" x14ac:dyDescent="0.8">
      <c r="D78" s="271"/>
      <c r="E78" s="271"/>
      <c r="F78" s="271"/>
    </row>
    <row r="79" spans="2:6" x14ac:dyDescent="0.8">
      <c r="D79" s="271"/>
      <c r="E79" s="271"/>
      <c r="F79" s="271"/>
    </row>
    <row r="80" spans="2:6" x14ac:dyDescent="0.8">
      <c r="D80" s="271"/>
      <c r="E80" s="271"/>
      <c r="F80" s="271"/>
    </row>
    <row r="81" spans="4:6" x14ac:dyDescent="0.8">
      <c r="D81" s="271"/>
      <c r="E81" s="271"/>
      <c r="F81" s="271"/>
    </row>
  </sheetData>
  <mergeCells count="9">
    <mergeCell ref="H5:I5"/>
    <mergeCell ref="B71:C71"/>
    <mergeCell ref="C5:C6"/>
    <mergeCell ref="B1:F1"/>
    <mergeCell ref="B2:F2"/>
    <mergeCell ref="B3:F3"/>
    <mergeCell ref="D5:E5"/>
    <mergeCell ref="B5:B6"/>
    <mergeCell ref="F5:F6"/>
  </mergeCells>
  <phoneticPr fontId="0" type="noConversion"/>
  <hyperlinks>
    <hyperlink ref="H5:I5" location="البيانات!A1" display="العودة إلى صفحة البيانات" xr:uid="{4578B4B3-D187-4C60-A8A8-A2C7753271E1}"/>
  </hyperlinks>
  <printOptions horizontalCentered="1" gridLinesSet="0"/>
  <pageMargins left="0.39370078740157483" right="0.39370078740157483" top="0.39370078740157483" bottom="0.39370078740157483" header="0.31496062992125984" footer="0.19685039370078741"/>
  <pageSetup paperSize="9" scale="75" fitToHeight="0" orientation="portrait" r:id="rId1"/>
  <headerFooter alignWithMargins="0">
    <oddFooter>&amp;C&amp;"AF_Najed,Normal Traditional"&amp;12&amp;K0070C0صفحة &amp;P من &amp;N</oddFooter>
  </headerFooter>
  <rowBreaks count="2" manualBreakCount="2">
    <brk id="28" min="1" max="5" man="1"/>
    <brk id="49" min="1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B1:P165"/>
  <sheetViews>
    <sheetView showGridLines="0" rightToLeft="1" zoomScale="90" zoomScaleNormal="90" zoomScaleSheetLayoutView="100" workbookViewId="0">
      <selection activeCell="I7" sqref="I7"/>
    </sheetView>
  </sheetViews>
  <sheetFormatPr defaultColWidth="9.1796875" defaultRowHeight="20.5" x14ac:dyDescent="0.8"/>
  <cols>
    <col min="1" max="1" width="4.6328125" style="68" customWidth="1"/>
    <col min="2" max="2" width="18.1796875" style="74" customWidth="1"/>
    <col min="3" max="3" width="3.7265625" style="68" customWidth="1"/>
    <col min="4" max="4" width="42.90625" style="68" customWidth="1"/>
    <col min="5" max="5" width="18.08984375" style="76" customWidth="1"/>
    <col min="6" max="6" width="13" style="76" customWidth="1"/>
    <col min="7" max="7" width="18.26953125" style="76" customWidth="1"/>
    <col min="8" max="8" width="9.1796875" style="68"/>
    <col min="9" max="9" width="14.1796875" style="68" bestFit="1" customWidth="1"/>
    <col min="10" max="10" width="12" style="68" bestFit="1" customWidth="1"/>
    <col min="11" max="11" width="13.81640625" style="68" bestFit="1" customWidth="1"/>
    <col min="12" max="12" width="9.453125" style="68" bestFit="1" customWidth="1"/>
    <col min="13" max="16384" width="9.1796875" style="68"/>
  </cols>
  <sheetData>
    <row r="1" spans="2:16" s="67" customFormat="1" ht="24" customHeight="1" x14ac:dyDescent="0.25">
      <c r="B1" s="329" t="s">
        <v>22</v>
      </c>
      <c r="C1" s="329"/>
      <c r="D1" s="329"/>
      <c r="E1" s="329"/>
      <c r="F1" s="329"/>
      <c r="G1" s="329"/>
    </row>
    <row r="2" spans="2:16" s="67" customFormat="1" ht="31.5" customHeight="1" x14ac:dyDescent="0.25">
      <c r="B2" s="323" t="s">
        <v>23</v>
      </c>
      <c r="C2" s="323"/>
      <c r="D2" s="323"/>
      <c r="E2" s="323"/>
      <c r="F2" s="323"/>
      <c r="G2" s="323"/>
    </row>
    <row r="3" spans="2:16" s="67" customFormat="1" ht="21" customHeight="1" x14ac:dyDescent="0.25">
      <c r="B3" s="323" t="s">
        <v>263</v>
      </c>
      <c r="C3" s="323"/>
      <c r="D3" s="323"/>
      <c r="E3" s="323"/>
      <c r="F3" s="323"/>
      <c r="G3" s="323"/>
    </row>
    <row r="4" spans="2:16" ht="25.5" customHeight="1" thickBot="1" x14ac:dyDescent="0.85">
      <c r="B4" s="151"/>
      <c r="C4" s="152"/>
      <c r="D4" s="152"/>
      <c r="E4" s="153"/>
      <c r="F4" s="153"/>
      <c r="G4" s="154" t="s">
        <v>83</v>
      </c>
    </row>
    <row r="5" spans="2:16" s="67" customFormat="1" ht="35" customHeight="1" x14ac:dyDescent="0.25">
      <c r="B5" s="324" t="s">
        <v>332</v>
      </c>
      <c r="C5" s="330" t="s">
        <v>1</v>
      </c>
      <c r="D5" s="330"/>
      <c r="E5" s="320" t="s">
        <v>20</v>
      </c>
      <c r="F5" s="320"/>
      <c r="G5" s="326" t="s">
        <v>335</v>
      </c>
      <c r="I5" s="294" t="s">
        <v>331</v>
      </c>
      <c r="J5" s="294"/>
    </row>
    <row r="6" spans="2:16" s="67" customFormat="1" ht="35" customHeight="1" x14ac:dyDescent="0.25">
      <c r="B6" s="325"/>
      <c r="C6" s="331"/>
      <c r="D6" s="331"/>
      <c r="E6" s="150" t="s">
        <v>86</v>
      </c>
      <c r="F6" s="150" t="s">
        <v>87</v>
      </c>
      <c r="G6" s="327"/>
    </row>
    <row r="7" spans="2:16" s="67" customFormat="1" ht="35" customHeight="1" x14ac:dyDescent="0.25">
      <c r="B7" s="212"/>
      <c r="C7" s="213" t="s">
        <v>2</v>
      </c>
      <c r="D7" s="214" t="s">
        <v>84</v>
      </c>
      <c r="E7" s="215"/>
      <c r="F7" s="215"/>
      <c r="G7" s="216"/>
    </row>
    <row r="8" spans="2:16" s="67" customFormat="1" ht="35" customHeight="1" x14ac:dyDescent="0.25">
      <c r="B8" s="155">
        <v>10100</v>
      </c>
      <c r="C8" s="84"/>
      <c r="D8" s="78" t="s">
        <v>129</v>
      </c>
      <c r="E8" s="172">
        <v>88330</v>
      </c>
      <c r="F8" s="172">
        <v>229</v>
      </c>
      <c r="G8" s="173">
        <f>E8+F8</f>
        <v>88559</v>
      </c>
      <c r="H8" s="69"/>
      <c r="I8" s="69"/>
      <c r="J8" s="69"/>
      <c r="K8" s="69"/>
      <c r="L8" s="69"/>
      <c r="M8" s="69"/>
      <c r="N8" s="69"/>
      <c r="P8" s="69"/>
    </row>
    <row r="9" spans="2:16" s="67" customFormat="1" ht="35" customHeight="1" x14ac:dyDescent="0.25">
      <c r="B9" s="155">
        <v>16600</v>
      </c>
      <c r="C9" s="84"/>
      <c r="D9" s="78" t="s">
        <v>130</v>
      </c>
      <c r="E9" s="172">
        <v>242730</v>
      </c>
      <c r="F9" s="172">
        <v>1031</v>
      </c>
      <c r="G9" s="173">
        <f t="shared" ref="G9:G23" si="0">E9+F9</f>
        <v>243761</v>
      </c>
      <c r="H9" s="69"/>
      <c r="I9" s="69"/>
      <c r="J9" s="69"/>
      <c r="K9" s="69"/>
      <c r="L9" s="69"/>
      <c r="M9" s="69"/>
      <c r="N9" s="69"/>
      <c r="P9" s="69"/>
    </row>
    <row r="10" spans="2:16" s="67" customFormat="1" ht="35" customHeight="1" x14ac:dyDescent="0.25">
      <c r="B10" s="155">
        <v>10200</v>
      </c>
      <c r="C10" s="84"/>
      <c r="D10" s="78" t="s">
        <v>131</v>
      </c>
      <c r="E10" s="172">
        <v>3994</v>
      </c>
      <c r="F10" s="172">
        <v>21</v>
      </c>
      <c r="G10" s="173">
        <f t="shared" si="0"/>
        <v>4015</v>
      </c>
    </row>
    <row r="11" spans="2:16" s="67" customFormat="1" ht="35" customHeight="1" x14ac:dyDescent="0.25">
      <c r="B11" s="155">
        <v>15300</v>
      </c>
      <c r="C11" s="84"/>
      <c r="D11" s="78" t="s">
        <v>29</v>
      </c>
      <c r="E11" s="172">
        <v>1457</v>
      </c>
      <c r="F11" s="172">
        <v>52</v>
      </c>
      <c r="G11" s="173">
        <f t="shared" si="0"/>
        <v>1509</v>
      </c>
    </row>
    <row r="12" spans="2:16" s="67" customFormat="1" ht="35" customHeight="1" x14ac:dyDescent="0.25">
      <c r="B12" s="155">
        <v>10500</v>
      </c>
      <c r="C12" s="84"/>
      <c r="D12" s="78" t="s">
        <v>132</v>
      </c>
      <c r="E12" s="172">
        <v>11501</v>
      </c>
      <c r="F12" s="172">
        <v>187</v>
      </c>
      <c r="G12" s="173">
        <f t="shared" si="0"/>
        <v>11688</v>
      </c>
    </row>
    <row r="13" spans="2:16" s="67" customFormat="1" ht="35" customHeight="1" x14ac:dyDescent="0.25">
      <c r="B13" s="155">
        <v>10600</v>
      </c>
      <c r="C13" s="84"/>
      <c r="D13" s="78" t="s">
        <v>133</v>
      </c>
      <c r="E13" s="172">
        <v>62199</v>
      </c>
      <c r="F13" s="172">
        <v>991</v>
      </c>
      <c r="G13" s="173">
        <f t="shared" si="0"/>
        <v>63190</v>
      </c>
      <c r="H13" s="69"/>
      <c r="I13" s="69"/>
      <c r="J13" s="69"/>
      <c r="K13" s="69"/>
      <c r="L13" s="69"/>
      <c r="M13" s="69"/>
      <c r="N13" s="69"/>
      <c r="P13" s="69"/>
    </row>
    <row r="14" spans="2:16" s="67" customFormat="1" ht="35" customHeight="1" x14ac:dyDescent="0.25">
      <c r="B14" s="155">
        <v>12200</v>
      </c>
      <c r="C14" s="84"/>
      <c r="D14" s="78" t="s">
        <v>140</v>
      </c>
      <c r="E14" s="172">
        <v>512</v>
      </c>
      <c r="F14" s="172">
        <v>0</v>
      </c>
      <c r="G14" s="173">
        <f t="shared" si="0"/>
        <v>512</v>
      </c>
    </row>
    <row r="15" spans="2:16" s="67" customFormat="1" ht="35" customHeight="1" x14ac:dyDescent="0.25">
      <c r="B15" s="155">
        <v>12700</v>
      </c>
      <c r="C15" s="84"/>
      <c r="D15" s="78" t="s">
        <v>122</v>
      </c>
      <c r="E15" s="172">
        <v>3252</v>
      </c>
      <c r="F15" s="172">
        <v>10</v>
      </c>
      <c r="G15" s="173">
        <f t="shared" si="0"/>
        <v>3262</v>
      </c>
    </row>
    <row r="16" spans="2:16" s="67" customFormat="1" ht="35" customHeight="1" x14ac:dyDescent="0.25">
      <c r="B16" s="155">
        <v>13000</v>
      </c>
      <c r="C16" s="84"/>
      <c r="D16" s="78" t="s">
        <v>141</v>
      </c>
      <c r="E16" s="172">
        <v>6529</v>
      </c>
      <c r="F16" s="172">
        <v>17</v>
      </c>
      <c r="G16" s="173">
        <f t="shared" si="0"/>
        <v>6546</v>
      </c>
    </row>
    <row r="17" spans="2:16" s="67" customFormat="1" ht="35" customHeight="1" x14ac:dyDescent="0.25">
      <c r="B17" s="155">
        <v>14000</v>
      </c>
      <c r="C17" s="84"/>
      <c r="D17" s="78" t="s">
        <v>31</v>
      </c>
      <c r="E17" s="172">
        <v>17715</v>
      </c>
      <c r="F17" s="172">
        <v>189</v>
      </c>
      <c r="G17" s="173">
        <f t="shared" si="0"/>
        <v>17904</v>
      </c>
    </row>
    <row r="18" spans="2:16" s="70" customFormat="1" ht="35" customHeight="1" x14ac:dyDescent="0.25">
      <c r="B18" s="156">
        <v>16000</v>
      </c>
      <c r="C18" s="84"/>
      <c r="D18" s="78" t="s">
        <v>48</v>
      </c>
      <c r="E18" s="172">
        <v>5598</v>
      </c>
      <c r="F18" s="172">
        <v>8</v>
      </c>
      <c r="G18" s="173">
        <f>E18+F18</f>
        <v>5606</v>
      </c>
    </row>
    <row r="19" spans="2:16" s="67" customFormat="1" ht="35" customHeight="1" x14ac:dyDescent="0.25">
      <c r="B19" s="155">
        <v>16100</v>
      </c>
      <c r="C19" s="84"/>
      <c r="D19" s="78" t="s">
        <v>27</v>
      </c>
      <c r="E19" s="172">
        <v>19017</v>
      </c>
      <c r="F19" s="172">
        <v>0</v>
      </c>
      <c r="G19" s="173">
        <f t="shared" si="0"/>
        <v>19017</v>
      </c>
    </row>
    <row r="20" spans="2:16" s="67" customFormat="1" ht="35" customHeight="1" x14ac:dyDescent="0.25">
      <c r="B20" s="155">
        <v>17700</v>
      </c>
      <c r="C20" s="84"/>
      <c r="D20" s="78" t="s">
        <v>21</v>
      </c>
      <c r="E20" s="172">
        <v>5073</v>
      </c>
      <c r="F20" s="172">
        <v>55</v>
      </c>
      <c r="G20" s="173">
        <f t="shared" si="0"/>
        <v>5128</v>
      </c>
    </row>
    <row r="21" spans="2:16" s="67" customFormat="1" ht="35" customHeight="1" x14ac:dyDescent="0.25">
      <c r="B21" s="155">
        <v>18300</v>
      </c>
      <c r="C21" s="84"/>
      <c r="D21" s="78" t="s">
        <v>118</v>
      </c>
      <c r="E21" s="172">
        <v>14490</v>
      </c>
      <c r="F21" s="172">
        <v>41</v>
      </c>
      <c r="G21" s="173">
        <f t="shared" si="0"/>
        <v>14531</v>
      </c>
    </row>
    <row r="22" spans="2:16" s="67" customFormat="1" ht="35" customHeight="1" x14ac:dyDescent="0.25">
      <c r="B22" s="155">
        <v>80900</v>
      </c>
      <c r="C22" s="84"/>
      <c r="D22" s="78" t="s">
        <v>107</v>
      </c>
      <c r="E22" s="172">
        <v>8181</v>
      </c>
      <c r="F22" s="172">
        <v>256</v>
      </c>
      <c r="G22" s="173">
        <f t="shared" si="0"/>
        <v>8437</v>
      </c>
    </row>
    <row r="23" spans="2:16" s="67" customFormat="1" ht="35" customHeight="1" x14ac:dyDescent="0.25">
      <c r="B23" s="155">
        <v>83200</v>
      </c>
      <c r="C23" s="84"/>
      <c r="D23" s="78" t="s">
        <v>266</v>
      </c>
      <c r="E23" s="172">
        <v>1549</v>
      </c>
      <c r="F23" s="172">
        <v>1</v>
      </c>
      <c r="G23" s="173">
        <f t="shared" si="0"/>
        <v>1550</v>
      </c>
    </row>
    <row r="24" spans="2:16" s="67" customFormat="1" ht="35" customHeight="1" x14ac:dyDescent="0.25">
      <c r="B24" s="157"/>
      <c r="C24" s="85"/>
      <c r="D24" s="79" t="s">
        <v>3</v>
      </c>
      <c r="E24" s="174">
        <f>SUM(E8:E23)</f>
        <v>492127</v>
      </c>
      <c r="F24" s="174">
        <f>SUM(F8:F23)</f>
        <v>3088</v>
      </c>
      <c r="G24" s="175">
        <f>SUM(G8:G23)</f>
        <v>495215</v>
      </c>
    </row>
    <row r="25" spans="2:16" s="67" customFormat="1" ht="35" customHeight="1" x14ac:dyDescent="0.25">
      <c r="B25" s="212"/>
      <c r="C25" s="213" t="s">
        <v>52</v>
      </c>
      <c r="D25" s="214" t="s">
        <v>283</v>
      </c>
      <c r="E25" s="217"/>
      <c r="F25" s="217"/>
      <c r="G25" s="218"/>
    </row>
    <row r="26" spans="2:16" s="67" customFormat="1" ht="35" customHeight="1" x14ac:dyDescent="0.25">
      <c r="B26" s="155">
        <v>10700</v>
      </c>
      <c r="C26" s="84"/>
      <c r="D26" s="78" t="s">
        <v>24</v>
      </c>
      <c r="E26" s="172">
        <v>36162</v>
      </c>
      <c r="F26" s="172">
        <v>467</v>
      </c>
      <c r="G26" s="173">
        <f t="shared" ref="G26:G30" si="1">E26+F26</f>
        <v>36629</v>
      </c>
    </row>
    <row r="27" spans="2:16" s="67" customFormat="1" ht="35" customHeight="1" x14ac:dyDescent="0.25">
      <c r="B27" s="155">
        <v>11200</v>
      </c>
      <c r="C27" s="84"/>
      <c r="D27" s="78" t="s">
        <v>136</v>
      </c>
      <c r="E27" s="172">
        <v>5352</v>
      </c>
      <c r="F27" s="172">
        <v>150</v>
      </c>
      <c r="G27" s="173">
        <f t="shared" si="1"/>
        <v>5502</v>
      </c>
    </row>
    <row r="28" spans="2:16" s="67" customFormat="1" ht="35" customHeight="1" x14ac:dyDescent="0.25">
      <c r="B28" s="155">
        <v>12300</v>
      </c>
      <c r="C28" s="84"/>
      <c r="D28" s="80" t="s">
        <v>214</v>
      </c>
      <c r="E28" s="172">
        <v>31027</v>
      </c>
      <c r="F28" s="172">
        <v>645</v>
      </c>
      <c r="G28" s="173">
        <f>E28+F28</f>
        <v>31672</v>
      </c>
      <c r="H28" s="69"/>
      <c r="I28" s="69"/>
      <c r="J28" s="69"/>
      <c r="L28" s="69"/>
      <c r="M28" s="69"/>
      <c r="N28" s="69"/>
      <c r="P28" s="69"/>
    </row>
    <row r="29" spans="2:16" s="67" customFormat="1" ht="35" customHeight="1" x14ac:dyDescent="0.25">
      <c r="B29" s="155">
        <v>12400</v>
      </c>
      <c r="C29" s="84"/>
      <c r="D29" s="78" t="s">
        <v>158</v>
      </c>
      <c r="E29" s="172">
        <v>4763</v>
      </c>
      <c r="F29" s="172">
        <v>99</v>
      </c>
      <c r="G29" s="173">
        <f t="shared" si="1"/>
        <v>4862</v>
      </c>
      <c r="H29" s="69"/>
      <c r="I29" s="69"/>
      <c r="J29" s="69"/>
      <c r="L29" s="69"/>
      <c r="M29" s="69"/>
      <c r="N29" s="69"/>
      <c r="P29" s="69"/>
    </row>
    <row r="30" spans="2:16" s="67" customFormat="1" ht="35" customHeight="1" x14ac:dyDescent="0.25">
      <c r="B30" s="155">
        <v>19200</v>
      </c>
      <c r="C30" s="84"/>
      <c r="D30" s="78" t="s">
        <v>226</v>
      </c>
      <c r="E30" s="172">
        <v>80711</v>
      </c>
      <c r="F30" s="172">
        <v>283</v>
      </c>
      <c r="G30" s="173">
        <f t="shared" si="1"/>
        <v>80994</v>
      </c>
      <c r="H30" s="69"/>
      <c r="I30" s="69"/>
      <c r="J30" s="69"/>
      <c r="K30" s="69"/>
      <c r="L30" s="69"/>
      <c r="M30" s="69"/>
      <c r="N30" s="69"/>
      <c r="P30" s="69"/>
    </row>
    <row r="31" spans="2:16" s="67" customFormat="1" ht="35" customHeight="1" x14ac:dyDescent="0.25">
      <c r="B31" s="156">
        <v>81000</v>
      </c>
      <c r="C31" s="86"/>
      <c r="D31" s="81" t="s">
        <v>224</v>
      </c>
      <c r="E31" s="172">
        <v>7775</v>
      </c>
      <c r="F31" s="172">
        <v>9</v>
      </c>
      <c r="G31" s="173">
        <f>E31+F31</f>
        <v>7784</v>
      </c>
    </row>
    <row r="32" spans="2:16" s="67" customFormat="1" ht="35" customHeight="1" x14ac:dyDescent="0.25">
      <c r="B32" s="156">
        <v>82200</v>
      </c>
      <c r="C32" s="86"/>
      <c r="D32" s="81" t="s">
        <v>204</v>
      </c>
      <c r="E32" s="172">
        <v>17499</v>
      </c>
      <c r="F32" s="172">
        <v>28</v>
      </c>
      <c r="G32" s="173">
        <f t="shared" ref="G32:G39" si="2">E32+F32</f>
        <v>17527</v>
      </c>
    </row>
    <row r="33" spans="2:16" s="67" customFormat="1" ht="35" customHeight="1" x14ac:dyDescent="0.25">
      <c r="B33" s="156">
        <v>82300</v>
      </c>
      <c r="C33" s="86"/>
      <c r="D33" s="81" t="s">
        <v>205</v>
      </c>
      <c r="E33" s="172">
        <v>10643</v>
      </c>
      <c r="F33" s="172">
        <v>45</v>
      </c>
      <c r="G33" s="173">
        <f t="shared" si="2"/>
        <v>10688</v>
      </c>
    </row>
    <row r="34" spans="2:16" s="67" customFormat="1" ht="35" customHeight="1" x14ac:dyDescent="0.25">
      <c r="B34" s="156">
        <v>82400</v>
      </c>
      <c r="C34" s="86"/>
      <c r="D34" s="81" t="s">
        <v>206</v>
      </c>
      <c r="E34" s="172">
        <v>29722</v>
      </c>
      <c r="F34" s="172">
        <v>119</v>
      </c>
      <c r="G34" s="173">
        <f t="shared" si="2"/>
        <v>29841</v>
      </c>
    </row>
    <row r="35" spans="2:16" s="67" customFormat="1" ht="35" customHeight="1" x14ac:dyDescent="0.25">
      <c r="B35" s="156">
        <v>82500</v>
      </c>
      <c r="C35" s="86"/>
      <c r="D35" s="81" t="s">
        <v>207</v>
      </c>
      <c r="E35" s="172">
        <v>6552</v>
      </c>
      <c r="F35" s="172">
        <v>19</v>
      </c>
      <c r="G35" s="173">
        <f t="shared" si="2"/>
        <v>6571</v>
      </c>
    </row>
    <row r="36" spans="2:16" s="67" customFormat="1" ht="35" customHeight="1" x14ac:dyDescent="0.25">
      <c r="B36" s="156">
        <v>82600</v>
      </c>
      <c r="C36" s="86"/>
      <c r="D36" s="81" t="s">
        <v>208</v>
      </c>
      <c r="E36" s="172">
        <v>7890</v>
      </c>
      <c r="F36" s="172">
        <v>30</v>
      </c>
      <c r="G36" s="173">
        <f t="shared" si="2"/>
        <v>7920</v>
      </c>
    </row>
    <row r="37" spans="2:16" s="67" customFormat="1" ht="35" customHeight="1" x14ac:dyDescent="0.25">
      <c r="B37" s="156">
        <v>82700</v>
      </c>
      <c r="C37" s="86"/>
      <c r="D37" s="81" t="s">
        <v>209</v>
      </c>
      <c r="E37" s="172">
        <v>13172</v>
      </c>
      <c r="F37" s="172">
        <v>21</v>
      </c>
      <c r="G37" s="173">
        <f t="shared" si="2"/>
        <v>13193</v>
      </c>
    </row>
    <row r="38" spans="2:16" s="67" customFormat="1" ht="35" customHeight="1" x14ac:dyDescent="0.25">
      <c r="B38" s="156">
        <v>82800</v>
      </c>
      <c r="C38" s="86"/>
      <c r="D38" s="81" t="s">
        <v>210</v>
      </c>
      <c r="E38" s="172">
        <v>12483</v>
      </c>
      <c r="F38" s="172">
        <v>35</v>
      </c>
      <c r="G38" s="173">
        <f t="shared" si="2"/>
        <v>12518</v>
      </c>
    </row>
    <row r="39" spans="2:16" s="67" customFormat="1" ht="35" customHeight="1" x14ac:dyDescent="0.25">
      <c r="B39" s="156">
        <v>82900</v>
      </c>
      <c r="C39" s="86"/>
      <c r="D39" s="81" t="s">
        <v>211</v>
      </c>
      <c r="E39" s="172">
        <v>3623</v>
      </c>
      <c r="F39" s="172">
        <v>85</v>
      </c>
      <c r="G39" s="173">
        <f t="shared" si="2"/>
        <v>3708</v>
      </c>
    </row>
    <row r="40" spans="2:16" s="67" customFormat="1" ht="35" customHeight="1" x14ac:dyDescent="0.25">
      <c r="B40" s="157"/>
      <c r="C40" s="85"/>
      <c r="D40" s="79" t="s">
        <v>157</v>
      </c>
      <c r="E40" s="174">
        <f>SUM(E26:E39)</f>
        <v>267374</v>
      </c>
      <c r="F40" s="174">
        <f t="shared" ref="F40:G40" si="3">SUM(F26:F39)</f>
        <v>2035</v>
      </c>
      <c r="G40" s="175">
        <f t="shared" si="3"/>
        <v>269409</v>
      </c>
    </row>
    <row r="41" spans="2:16" s="67" customFormat="1" ht="35" customHeight="1" x14ac:dyDescent="0.25">
      <c r="B41" s="212"/>
      <c r="C41" s="213" t="s">
        <v>4</v>
      </c>
      <c r="D41" s="214" t="s">
        <v>284</v>
      </c>
      <c r="E41" s="217"/>
      <c r="F41" s="217"/>
      <c r="G41" s="218"/>
    </row>
    <row r="42" spans="2:16" s="67" customFormat="1" ht="35" customHeight="1" x14ac:dyDescent="0.25">
      <c r="B42" s="155">
        <v>10600</v>
      </c>
      <c r="C42" s="87"/>
      <c r="D42" s="82" t="s">
        <v>275</v>
      </c>
      <c r="E42" s="172">
        <v>118</v>
      </c>
      <c r="F42" s="172">
        <v>1</v>
      </c>
      <c r="G42" s="173">
        <f>E42+F42</f>
        <v>119</v>
      </c>
    </row>
    <row r="43" spans="2:16" s="67" customFormat="1" ht="35" customHeight="1" x14ac:dyDescent="0.25">
      <c r="B43" s="155">
        <v>10698</v>
      </c>
      <c r="C43" s="87"/>
      <c r="D43" s="82" t="s">
        <v>227</v>
      </c>
      <c r="E43" s="172">
        <v>418</v>
      </c>
      <c r="F43" s="172">
        <v>0</v>
      </c>
      <c r="G43" s="173">
        <f t="shared" ref="G43:G52" si="4">E43+F43</f>
        <v>418</v>
      </c>
    </row>
    <row r="44" spans="2:16" s="67" customFormat="1" ht="35" customHeight="1" x14ac:dyDescent="0.25">
      <c r="B44" s="155">
        <v>11300</v>
      </c>
      <c r="C44" s="84"/>
      <c r="D44" s="80" t="s">
        <v>255</v>
      </c>
      <c r="E44" s="172">
        <v>15784</v>
      </c>
      <c r="F44" s="172">
        <v>109</v>
      </c>
      <c r="G44" s="173">
        <f>E44+F44</f>
        <v>15893</v>
      </c>
      <c r="I44" s="69"/>
      <c r="J44" s="69"/>
      <c r="K44" s="69"/>
      <c r="L44" s="69"/>
      <c r="M44" s="69"/>
      <c r="N44" s="69"/>
    </row>
    <row r="45" spans="2:16" s="67" customFormat="1" ht="35" customHeight="1" x14ac:dyDescent="0.25">
      <c r="B45" s="155">
        <v>11400</v>
      </c>
      <c r="C45" s="87"/>
      <c r="D45" s="82" t="s">
        <v>6</v>
      </c>
      <c r="E45" s="172">
        <v>1392706</v>
      </c>
      <c r="F45" s="172">
        <v>4302</v>
      </c>
      <c r="G45" s="173">
        <f t="shared" si="4"/>
        <v>1397008</v>
      </c>
      <c r="H45" s="69"/>
      <c r="I45" s="69"/>
      <c r="J45" s="69"/>
      <c r="K45" s="69"/>
      <c r="L45" s="69"/>
      <c r="M45" s="69"/>
      <c r="N45" s="69"/>
      <c r="P45" s="69"/>
    </row>
    <row r="46" spans="2:16" s="67" customFormat="1" ht="35" customHeight="1" x14ac:dyDescent="0.25">
      <c r="B46" s="155">
        <v>13700</v>
      </c>
      <c r="C46" s="84"/>
      <c r="D46" s="80" t="s">
        <v>273</v>
      </c>
      <c r="E46" s="172">
        <v>110833</v>
      </c>
      <c r="F46" s="172">
        <v>1475</v>
      </c>
      <c r="G46" s="173">
        <f t="shared" si="4"/>
        <v>112308</v>
      </c>
    </row>
    <row r="47" spans="2:16" s="67" customFormat="1" ht="35" customHeight="1" x14ac:dyDescent="0.25">
      <c r="B47" s="155">
        <v>15500</v>
      </c>
      <c r="C47" s="84"/>
      <c r="D47" s="80" t="s">
        <v>143</v>
      </c>
      <c r="E47" s="172">
        <v>45547</v>
      </c>
      <c r="F47" s="172">
        <v>240</v>
      </c>
      <c r="G47" s="173">
        <f t="shared" si="4"/>
        <v>45787</v>
      </c>
    </row>
    <row r="48" spans="2:16" s="67" customFormat="1" ht="35" customHeight="1" x14ac:dyDescent="0.25">
      <c r="B48" s="155">
        <v>16900</v>
      </c>
      <c r="C48" s="84"/>
      <c r="D48" s="80" t="s">
        <v>147</v>
      </c>
      <c r="E48" s="172">
        <v>7747</v>
      </c>
      <c r="F48" s="172">
        <v>153</v>
      </c>
      <c r="G48" s="173">
        <f t="shared" si="4"/>
        <v>7900</v>
      </c>
      <c r="I48" s="71"/>
      <c r="J48" s="71"/>
      <c r="K48" s="71"/>
    </row>
    <row r="49" spans="2:16" s="67" customFormat="1" ht="35" customHeight="1" x14ac:dyDescent="0.25">
      <c r="B49" s="155">
        <v>18500</v>
      </c>
      <c r="C49" s="84"/>
      <c r="D49" s="80" t="s">
        <v>196</v>
      </c>
      <c r="E49" s="172">
        <v>1861</v>
      </c>
      <c r="F49" s="172">
        <v>8</v>
      </c>
      <c r="G49" s="173">
        <f t="shared" si="4"/>
        <v>1869</v>
      </c>
      <c r="I49" s="71"/>
      <c r="J49" s="71"/>
      <c r="K49" s="71"/>
    </row>
    <row r="50" spans="2:16" s="67" customFormat="1" ht="35" customHeight="1" x14ac:dyDescent="0.25">
      <c r="B50" s="156">
        <v>19202</v>
      </c>
      <c r="C50" s="86"/>
      <c r="D50" s="81" t="s">
        <v>228</v>
      </c>
      <c r="E50" s="172">
        <v>1311</v>
      </c>
      <c r="F50" s="172">
        <v>11</v>
      </c>
      <c r="G50" s="173">
        <f>E50+F50</f>
        <v>1322</v>
      </c>
      <c r="I50" s="69"/>
      <c r="J50" s="69"/>
      <c r="K50" s="69"/>
    </row>
    <row r="51" spans="2:16" s="67" customFormat="1" ht="35" customHeight="1" x14ac:dyDescent="0.25">
      <c r="B51" s="155">
        <v>81500</v>
      </c>
      <c r="C51" s="84"/>
      <c r="D51" s="80" t="s">
        <v>123</v>
      </c>
      <c r="E51" s="172">
        <v>139317</v>
      </c>
      <c r="F51" s="172">
        <v>1331</v>
      </c>
      <c r="G51" s="173">
        <f t="shared" si="4"/>
        <v>140648</v>
      </c>
      <c r="I51" s="69"/>
      <c r="J51" s="69"/>
      <c r="K51" s="69"/>
    </row>
    <row r="52" spans="2:16" s="67" customFormat="1" ht="35" customHeight="1" x14ac:dyDescent="0.25">
      <c r="B52" s="155">
        <v>82100</v>
      </c>
      <c r="C52" s="84"/>
      <c r="D52" s="80" t="s">
        <v>213</v>
      </c>
      <c r="E52" s="172">
        <v>3310</v>
      </c>
      <c r="F52" s="172">
        <v>13</v>
      </c>
      <c r="G52" s="173">
        <f t="shared" si="4"/>
        <v>3323</v>
      </c>
    </row>
    <row r="53" spans="2:16" s="67" customFormat="1" ht="35" customHeight="1" x14ac:dyDescent="0.25">
      <c r="B53" s="157"/>
      <c r="C53" s="85"/>
      <c r="D53" s="79" t="s">
        <v>7</v>
      </c>
      <c r="E53" s="174">
        <f>SUM(E41:E52)</f>
        <v>1718952</v>
      </c>
      <c r="F53" s="174">
        <f t="shared" ref="F53:G53" si="5">SUM(F41:F52)</f>
        <v>7643</v>
      </c>
      <c r="G53" s="175">
        <f t="shared" si="5"/>
        <v>1726595</v>
      </c>
    </row>
    <row r="54" spans="2:16" s="67" customFormat="1" ht="35" customHeight="1" x14ac:dyDescent="0.25">
      <c r="B54" s="212"/>
      <c r="C54" s="213" t="s">
        <v>5</v>
      </c>
      <c r="D54" s="214" t="s">
        <v>25</v>
      </c>
      <c r="E54" s="217"/>
      <c r="F54" s="217"/>
      <c r="G54" s="218"/>
    </row>
    <row r="55" spans="2:16" s="67" customFormat="1" ht="35" customHeight="1" x14ac:dyDescent="0.25">
      <c r="B55" s="155">
        <v>11300</v>
      </c>
      <c r="C55" s="84"/>
      <c r="D55" s="80" t="s">
        <v>137</v>
      </c>
      <c r="E55" s="172">
        <v>752298</v>
      </c>
      <c r="F55" s="172">
        <v>2009</v>
      </c>
      <c r="G55" s="173">
        <f t="shared" ref="G55:G56" si="6">E55+F55</f>
        <v>754307</v>
      </c>
      <c r="H55" s="69"/>
      <c r="I55" s="69"/>
      <c r="J55" s="69"/>
      <c r="K55" s="69"/>
      <c r="L55" s="69"/>
      <c r="M55" s="69"/>
      <c r="N55" s="69"/>
      <c r="P55" s="69"/>
    </row>
    <row r="56" spans="2:16" s="67" customFormat="1" ht="35" customHeight="1" x14ac:dyDescent="0.25">
      <c r="B56" s="155">
        <v>81200</v>
      </c>
      <c r="C56" s="84"/>
      <c r="D56" s="44" t="s">
        <v>265</v>
      </c>
      <c r="E56" s="172">
        <v>153299</v>
      </c>
      <c r="F56" s="172">
        <v>3037</v>
      </c>
      <c r="G56" s="173">
        <f t="shared" si="6"/>
        <v>156336</v>
      </c>
      <c r="I56" s="69"/>
      <c r="J56" s="69"/>
      <c r="K56" s="69"/>
    </row>
    <row r="57" spans="2:16" s="67" customFormat="1" ht="35" customHeight="1" x14ac:dyDescent="0.25">
      <c r="B57" s="157"/>
      <c r="C57" s="85"/>
      <c r="D57" s="79" t="s">
        <v>9</v>
      </c>
      <c r="E57" s="174">
        <f>SUM(E54:E56)</f>
        <v>905597</v>
      </c>
      <c r="F57" s="174">
        <f>SUM(F54:F56)</f>
        <v>5046</v>
      </c>
      <c r="G57" s="175">
        <f>SUM(G54:G56)</f>
        <v>910643</v>
      </c>
    </row>
    <row r="58" spans="2:16" s="67" customFormat="1" ht="35" customHeight="1" x14ac:dyDescent="0.25">
      <c r="B58" s="212"/>
      <c r="C58" s="213" t="s">
        <v>8</v>
      </c>
      <c r="D58" s="214" t="s">
        <v>26</v>
      </c>
      <c r="E58" s="217"/>
      <c r="F58" s="176"/>
      <c r="G58" s="177"/>
    </row>
    <row r="59" spans="2:16" s="67" customFormat="1" ht="35" customHeight="1" x14ac:dyDescent="0.25">
      <c r="B59" s="155">
        <v>11500</v>
      </c>
      <c r="C59" s="84"/>
      <c r="D59" s="78" t="s">
        <v>113</v>
      </c>
      <c r="E59" s="172">
        <v>53701</v>
      </c>
      <c r="F59" s="172">
        <v>311</v>
      </c>
      <c r="G59" s="173">
        <f>E59+F59</f>
        <v>54012</v>
      </c>
    </row>
    <row r="60" spans="2:16" s="67" customFormat="1" ht="35" customHeight="1" x14ac:dyDescent="0.25">
      <c r="B60" s="155">
        <v>14214</v>
      </c>
      <c r="C60" s="84"/>
      <c r="D60" s="78" t="s">
        <v>30</v>
      </c>
      <c r="E60" s="172">
        <v>16847</v>
      </c>
      <c r="F60" s="172">
        <v>0</v>
      </c>
      <c r="G60" s="173">
        <f t="shared" ref="G60:G61" si="7">E60+F60</f>
        <v>16847</v>
      </c>
      <c r="I60" s="69"/>
      <c r="J60" s="69"/>
      <c r="K60" s="69"/>
      <c r="L60" s="69"/>
      <c r="M60" s="69"/>
      <c r="N60" s="69"/>
    </row>
    <row r="61" spans="2:16" s="67" customFormat="1" ht="35" customHeight="1" x14ac:dyDescent="0.25">
      <c r="B61" s="155">
        <v>15600</v>
      </c>
      <c r="C61" s="84"/>
      <c r="D61" s="78" t="s">
        <v>256</v>
      </c>
      <c r="E61" s="172">
        <v>338214</v>
      </c>
      <c r="F61" s="172">
        <v>0</v>
      </c>
      <c r="G61" s="173">
        <f t="shared" si="7"/>
        <v>338214</v>
      </c>
    </row>
    <row r="62" spans="2:16" s="67" customFormat="1" ht="35" customHeight="1" x14ac:dyDescent="0.25">
      <c r="B62" s="155">
        <v>81600</v>
      </c>
      <c r="C62" s="84"/>
      <c r="D62" s="78" t="s">
        <v>124</v>
      </c>
      <c r="E62" s="172">
        <v>43553</v>
      </c>
      <c r="F62" s="172">
        <v>200</v>
      </c>
      <c r="G62" s="173">
        <f t="shared" ref="G62" si="8">E62+F62</f>
        <v>43753</v>
      </c>
    </row>
    <row r="63" spans="2:16" s="67" customFormat="1" ht="35" customHeight="1" x14ac:dyDescent="0.25">
      <c r="B63" s="157"/>
      <c r="C63" s="85"/>
      <c r="D63" s="79" t="s">
        <v>11</v>
      </c>
      <c r="E63" s="174">
        <f>SUM(E59:E62)</f>
        <v>452315</v>
      </c>
      <c r="F63" s="174">
        <f>SUM(F59:F62)</f>
        <v>511</v>
      </c>
      <c r="G63" s="175">
        <f>SUM(G59:G62)</f>
        <v>452826</v>
      </c>
    </row>
    <row r="64" spans="2:16" s="67" customFormat="1" ht="35" customHeight="1" x14ac:dyDescent="0.25">
      <c r="B64" s="212"/>
      <c r="C64" s="213" t="s">
        <v>10</v>
      </c>
      <c r="D64" s="214" t="s">
        <v>101</v>
      </c>
      <c r="E64" s="176"/>
      <c r="F64" s="176"/>
      <c r="G64" s="177"/>
    </row>
    <row r="65" spans="2:7" s="67" customFormat="1" ht="35" customHeight="1" x14ac:dyDescent="0.25">
      <c r="B65" s="155"/>
      <c r="C65" s="88"/>
      <c r="D65" s="80" t="s">
        <v>161</v>
      </c>
      <c r="E65" s="172"/>
      <c r="F65" s="172"/>
      <c r="G65" s="173"/>
    </row>
    <row r="66" spans="2:7" s="67" customFormat="1" ht="35" customHeight="1" x14ac:dyDescent="0.25">
      <c r="B66" s="155">
        <v>10111</v>
      </c>
      <c r="C66" s="88"/>
      <c r="D66" s="80" t="s">
        <v>229</v>
      </c>
      <c r="E66" s="172">
        <v>259</v>
      </c>
      <c r="F66" s="172">
        <v>1</v>
      </c>
      <c r="G66" s="173">
        <f t="shared" ref="G66:G67" si="9">E66+F66</f>
        <v>260</v>
      </c>
    </row>
    <row r="67" spans="2:7" s="67" customFormat="1" ht="35" customHeight="1" x14ac:dyDescent="0.25">
      <c r="B67" s="155">
        <v>12402</v>
      </c>
      <c r="C67" s="84"/>
      <c r="D67" s="80" t="s">
        <v>231</v>
      </c>
      <c r="E67" s="172">
        <v>64593</v>
      </c>
      <c r="F67" s="172">
        <v>766</v>
      </c>
      <c r="G67" s="173">
        <f t="shared" si="9"/>
        <v>65359</v>
      </c>
    </row>
    <row r="68" spans="2:7" s="67" customFormat="1" ht="35" customHeight="1" x14ac:dyDescent="0.25">
      <c r="B68" s="155">
        <v>11900</v>
      </c>
      <c r="C68" s="84"/>
      <c r="D68" s="80" t="s">
        <v>159</v>
      </c>
      <c r="E68" s="172">
        <v>38848</v>
      </c>
      <c r="F68" s="172">
        <v>169</v>
      </c>
      <c r="G68" s="173">
        <f>E68+F68</f>
        <v>39017</v>
      </c>
    </row>
    <row r="69" spans="2:7" s="67" customFormat="1" ht="35" customHeight="1" x14ac:dyDescent="0.25">
      <c r="B69" s="155">
        <v>12307</v>
      </c>
      <c r="C69" s="84"/>
      <c r="D69" s="80" t="s">
        <v>230</v>
      </c>
      <c r="E69" s="172">
        <v>33894</v>
      </c>
      <c r="F69" s="172">
        <v>173</v>
      </c>
      <c r="G69" s="173">
        <f>E69+F69</f>
        <v>34067</v>
      </c>
    </row>
    <row r="70" spans="2:7" s="67" customFormat="1" ht="35" customHeight="1" x14ac:dyDescent="0.25">
      <c r="B70" s="155">
        <v>17800</v>
      </c>
      <c r="C70" s="84"/>
      <c r="D70" s="80" t="s">
        <v>117</v>
      </c>
      <c r="E70" s="172">
        <v>18096</v>
      </c>
      <c r="F70" s="172">
        <v>30</v>
      </c>
      <c r="G70" s="173">
        <f t="shared" ref="G70" si="10">E70+F70</f>
        <v>18126</v>
      </c>
    </row>
    <row r="71" spans="2:7" s="67" customFormat="1" ht="35" customHeight="1" x14ac:dyDescent="0.25">
      <c r="B71" s="157"/>
      <c r="C71" s="85"/>
      <c r="D71" s="79" t="s">
        <v>103</v>
      </c>
      <c r="E71" s="174">
        <f>SUM(E65:E70)</f>
        <v>155690</v>
      </c>
      <c r="F71" s="174">
        <f>SUM(F65:F70)</f>
        <v>1139</v>
      </c>
      <c r="G71" s="175">
        <f>SUM(G65:G70)</f>
        <v>156829</v>
      </c>
    </row>
    <row r="72" spans="2:7" s="67" customFormat="1" ht="35" customHeight="1" x14ac:dyDescent="0.25">
      <c r="B72" s="212"/>
      <c r="C72" s="213" t="s">
        <v>12</v>
      </c>
      <c r="D72" s="214" t="s">
        <v>33</v>
      </c>
      <c r="E72" s="176"/>
      <c r="F72" s="176"/>
      <c r="G72" s="177"/>
    </row>
    <row r="73" spans="2:7" s="67" customFormat="1" ht="35" customHeight="1" x14ac:dyDescent="0.25">
      <c r="B73" s="155">
        <v>16604</v>
      </c>
      <c r="C73" s="84"/>
      <c r="D73" s="80" t="s">
        <v>130</v>
      </c>
      <c r="E73" s="172">
        <v>14743</v>
      </c>
      <c r="F73" s="172">
        <v>70</v>
      </c>
      <c r="G73" s="173">
        <f>E73+F73</f>
        <v>14813</v>
      </c>
    </row>
    <row r="74" spans="2:7" s="67" customFormat="1" ht="35" customHeight="1" x14ac:dyDescent="0.25">
      <c r="B74" s="155">
        <v>11403</v>
      </c>
      <c r="C74" s="84"/>
      <c r="D74" s="80" t="s">
        <v>163</v>
      </c>
      <c r="E74" s="172">
        <v>2277</v>
      </c>
      <c r="F74" s="172">
        <v>0</v>
      </c>
      <c r="G74" s="173">
        <f>E74+F74</f>
        <v>2277</v>
      </c>
    </row>
    <row r="75" spans="2:7" s="67" customFormat="1" ht="35" customHeight="1" x14ac:dyDescent="0.25">
      <c r="B75" s="155">
        <v>18400</v>
      </c>
      <c r="C75" s="86"/>
      <c r="D75" s="83" t="s">
        <v>162</v>
      </c>
      <c r="E75" s="172">
        <v>53539</v>
      </c>
      <c r="F75" s="172">
        <v>413</v>
      </c>
      <c r="G75" s="173">
        <f t="shared" ref="G75:G78" si="11">E75+F75</f>
        <v>53952</v>
      </c>
    </row>
    <row r="76" spans="2:7" s="70" customFormat="1" ht="35" customHeight="1" x14ac:dyDescent="0.25">
      <c r="B76" s="156">
        <v>15000</v>
      </c>
      <c r="C76" s="86"/>
      <c r="D76" s="80" t="s">
        <v>142</v>
      </c>
      <c r="E76" s="172">
        <v>40965</v>
      </c>
      <c r="F76" s="172">
        <v>83</v>
      </c>
      <c r="G76" s="173">
        <f t="shared" si="11"/>
        <v>41048</v>
      </c>
    </row>
    <row r="77" spans="2:7" s="67" customFormat="1" ht="35" customHeight="1" x14ac:dyDescent="0.25">
      <c r="B77" s="155">
        <v>15900</v>
      </c>
      <c r="C77" s="84"/>
      <c r="D77" s="80" t="s">
        <v>93</v>
      </c>
      <c r="E77" s="172">
        <v>93928</v>
      </c>
      <c r="F77" s="172">
        <v>294</v>
      </c>
      <c r="G77" s="173">
        <f t="shared" si="11"/>
        <v>94222</v>
      </c>
    </row>
    <row r="78" spans="2:7" s="67" customFormat="1" ht="35" customHeight="1" x14ac:dyDescent="0.25">
      <c r="B78" s="155">
        <v>19900</v>
      </c>
      <c r="C78" s="84"/>
      <c r="D78" s="80" t="s">
        <v>97</v>
      </c>
      <c r="E78" s="172">
        <v>2265</v>
      </c>
      <c r="F78" s="172">
        <v>3</v>
      </c>
      <c r="G78" s="173">
        <f t="shared" si="11"/>
        <v>2268</v>
      </c>
    </row>
    <row r="79" spans="2:7" s="67" customFormat="1" ht="35" customHeight="1" x14ac:dyDescent="0.25">
      <c r="B79" s="156">
        <v>83100</v>
      </c>
      <c r="C79" s="84"/>
      <c r="D79" s="80" t="s">
        <v>254</v>
      </c>
      <c r="E79" s="172">
        <v>4673</v>
      </c>
      <c r="F79" s="172">
        <v>50</v>
      </c>
      <c r="G79" s="173">
        <f t="shared" ref="G79" si="12">E79+F79</f>
        <v>4723</v>
      </c>
    </row>
    <row r="80" spans="2:7" s="67" customFormat="1" ht="35" customHeight="1" x14ac:dyDescent="0.25">
      <c r="B80" s="157"/>
      <c r="C80" s="85"/>
      <c r="D80" s="79" t="s">
        <v>34</v>
      </c>
      <c r="E80" s="174">
        <f>SUM(E73:E79)</f>
        <v>212390</v>
      </c>
      <c r="F80" s="174">
        <f>SUM(F73:F79)</f>
        <v>913</v>
      </c>
      <c r="G80" s="175">
        <f>SUM(G73:G79)</f>
        <v>213303</v>
      </c>
    </row>
    <row r="81" spans="2:7" s="67" customFormat="1" ht="35" customHeight="1" x14ac:dyDescent="0.25">
      <c r="B81" s="212"/>
      <c r="C81" s="213" t="s">
        <v>13</v>
      </c>
      <c r="D81" s="214" t="s">
        <v>176</v>
      </c>
      <c r="E81" s="176"/>
      <c r="F81" s="176"/>
      <c r="G81" s="177"/>
    </row>
    <row r="82" spans="2:7" s="67" customFormat="1" ht="35" customHeight="1" x14ac:dyDescent="0.25">
      <c r="B82" s="155">
        <v>11000</v>
      </c>
      <c r="C82" s="84"/>
      <c r="D82" s="80" t="s">
        <v>111</v>
      </c>
      <c r="E82" s="172">
        <v>7090</v>
      </c>
      <c r="F82" s="172">
        <v>8</v>
      </c>
      <c r="G82" s="173">
        <f>E82+F82</f>
        <v>7098</v>
      </c>
    </row>
    <row r="83" spans="2:7" s="67" customFormat="1" ht="35" customHeight="1" x14ac:dyDescent="0.25">
      <c r="B83" s="157"/>
      <c r="C83" s="85"/>
      <c r="D83" s="79" t="s">
        <v>225</v>
      </c>
      <c r="E83" s="174">
        <f>SUM(E82)</f>
        <v>7090</v>
      </c>
      <c r="F83" s="174">
        <f>SUM(F82)</f>
        <v>8</v>
      </c>
      <c r="G83" s="175">
        <f>SUM(G82)</f>
        <v>7098</v>
      </c>
    </row>
    <row r="84" spans="2:7" s="67" customFormat="1" ht="35" customHeight="1" x14ac:dyDescent="0.25">
      <c r="B84" s="212"/>
      <c r="C84" s="213" t="s">
        <v>14</v>
      </c>
      <c r="D84" s="214" t="s">
        <v>100</v>
      </c>
      <c r="E84" s="176"/>
      <c r="F84" s="176"/>
      <c r="G84" s="177"/>
    </row>
    <row r="85" spans="2:7" s="67" customFormat="1" ht="35" customHeight="1" x14ac:dyDescent="0.25">
      <c r="B85" s="155">
        <v>11100</v>
      </c>
      <c r="C85" s="84"/>
      <c r="D85" s="80" t="s">
        <v>135</v>
      </c>
      <c r="E85" s="172">
        <v>66810</v>
      </c>
      <c r="F85" s="172">
        <v>203</v>
      </c>
      <c r="G85" s="173">
        <f>E85+F85</f>
        <v>67013</v>
      </c>
    </row>
    <row r="86" spans="2:7" s="67" customFormat="1" ht="35" customHeight="1" x14ac:dyDescent="0.25">
      <c r="B86" s="156">
        <v>14227</v>
      </c>
      <c r="C86" s="84"/>
      <c r="D86" s="80" t="s">
        <v>166</v>
      </c>
      <c r="E86" s="172">
        <v>482</v>
      </c>
      <c r="F86" s="172">
        <v>0</v>
      </c>
      <c r="G86" s="173">
        <f>E86+F86</f>
        <v>482</v>
      </c>
    </row>
    <row r="87" spans="2:7" s="67" customFormat="1" ht="35" customHeight="1" x14ac:dyDescent="0.25">
      <c r="B87" s="157"/>
      <c r="C87" s="85"/>
      <c r="D87" s="79" t="s">
        <v>28</v>
      </c>
      <c r="E87" s="174">
        <f>SUM(E85:E86)</f>
        <v>67292</v>
      </c>
      <c r="F87" s="174">
        <f>SUM(F85:F86)</f>
        <v>203</v>
      </c>
      <c r="G87" s="175">
        <f>SUM(G85:G86)</f>
        <v>67495</v>
      </c>
    </row>
    <row r="88" spans="2:7" s="67" customFormat="1" ht="35" customHeight="1" x14ac:dyDescent="0.25">
      <c r="B88" s="212"/>
      <c r="C88" s="213" t="s">
        <v>15</v>
      </c>
      <c r="D88" s="214" t="s">
        <v>292</v>
      </c>
      <c r="E88" s="176"/>
      <c r="F88" s="176"/>
      <c r="G88" s="177"/>
    </row>
    <row r="89" spans="2:7" s="67" customFormat="1" ht="35" customHeight="1" x14ac:dyDescent="0.25">
      <c r="B89" s="155">
        <v>11700</v>
      </c>
      <c r="C89" s="84"/>
      <c r="D89" s="80" t="s">
        <v>138</v>
      </c>
      <c r="E89" s="172">
        <v>21410</v>
      </c>
      <c r="F89" s="172">
        <v>109</v>
      </c>
      <c r="G89" s="173">
        <f>E89+F89</f>
        <v>21519</v>
      </c>
    </row>
    <row r="90" spans="2:7" s="67" customFormat="1" ht="35" customHeight="1" x14ac:dyDescent="0.25">
      <c r="B90" s="155">
        <v>19400</v>
      </c>
      <c r="C90" s="84"/>
      <c r="D90" s="80" t="s">
        <v>148</v>
      </c>
      <c r="E90" s="172">
        <v>25319</v>
      </c>
      <c r="F90" s="172">
        <v>56</v>
      </c>
      <c r="G90" s="173">
        <f>E90+F90</f>
        <v>25375</v>
      </c>
    </row>
    <row r="91" spans="2:7" s="67" customFormat="1" ht="35" customHeight="1" x14ac:dyDescent="0.25">
      <c r="B91" s="157"/>
      <c r="C91" s="85"/>
      <c r="D91" s="79" t="s">
        <v>17</v>
      </c>
      <c r="E91" s="174">
        <f>SUM(E89:E90)</f>
        <v>46729</v>
      </c>
      <c r="F91" s="174">
        <f>SUM(F89:F90)</f>
        <v>165</v>
      </c>
      <c r="G91" s="175">
        <f>SUM(G89:G90)</f>
        <v>46894</v>
      </c>
    </row>
    <row r="92" spans="2:7" s="67" customFormat="1" ht="35" customHeight="1" x14ac:dyDescent="0.25">
      <c r="B92" s="212"/>
      <c r="C92" s="213" t="s">
        <v>106</v>
      </c>
      <c r="D92" s="214" t="s">
        <v>293</v>
      </c>
      <c r="E92" s="176"/>
      <c r="F92" s="176"/>
      <c r="G92" s="177"/>
    </row>
    <row r="93" spans="2:7" s="67" customFormat="1" ht="35" customHeight="1" x14ac:dyDescent="0.25">
      <c r="B93" s="155">
        <v>10900</v>
      </c>
      <c r="C93" s="84"/>
      <c r="D93" s="80" t="s">
        <v>134</v>
      </c>
      <c r="E93" s="172">
        <v>17704</v>
      </c>
      <c r="F93" s="172">
        <v>94</v>
      </c>
      <c r="G93" s="173">
        <f t="shared" ref="G93:G99" si="13">E93+F93</f>
        <v>17798</v>
      </c>
    </row>
    <row r="94" spans="2:7" s="67" customFormat="1" ht="35" customHeight="1" x14ac:dyDescent="0.25">
      <c r="B94" s="155">
        <v>15700</v>
      </c>
      <c r="C94" s="84"/>
      <c r="D94" s="80" t="s">
        <v>144</v>
      </c>
      <c r="E94" s="172">
        <v>4895</v>
      </c>
      <c r="F94" s="172">
        <v>3</v>
      </c>
      <c r="G94" s="173">
        <f>E94+F94</f>
        <v>4898</v>
      </c>
    </row>
    <row r="95" spans="2:7" s="67" customFormat="1" ht="35" customHeight="1" x14ac:dyDescent="0.25">
      <c r="B95" s="155">
        <v>16700</v>
      </c>
      <c r="C95" s="84"/>
      <c r="D95" s="80" t="s">
        <v>121</v>
      </c>
      <c r="E95" s="172">
        <v>18784</v>
      </c>
      <c r="F95" s="172">
        <v>123</v>
      </c>
      <c r="G95" s="173">
        <f t="shared" si="13"/>
        <v>18907</v>
      </c>
    </row>
    <row r="96" spans="2:7" s="67" customFormat="1" ht="35" customHeight="1" x14ac:dyDescent="0.25">
      <c r="B96" s="155">
        <v>18600</v>
      </c>
      <c r="C96" s="84"/>
      <c r="D96" s="80" t="s">
        <v>146</v>
      </c>
      <c r="E96" s="172">
        <v>9043</v>
      </c>
      <c r="F96" s="172">
        <v>313</v>
      </c>
      <c r="G96" s="173">
        <f>E96+F96</f>
        <v>9356</v>
      </c>
    </row>
    <row r="97" spans="2:7" s="67" customFormat="1" ht="35" customHeight="1" x14ac:dyDescent="0.25">
      <c r="B97" s="155">
        <v>19600</v>
      </c>
      <c r="C97" s="84"/>
      <c r="D97" s="80" t="s">
        <v>149</v>
      </c>
      <c r="E97" s="172">
        <v>11571</v>
      </c>
      <c r="F97" s="172">
        <v>196</v>
      </c>
      <c r="G97" s="173">
        <f t="shared" si="13"/>
        <v>11767</v>
      </c>
    </row>
    <row r="98" spans="2:7" s="67" customFormat="1" ht="35" customHeight="1" x14ac:dyDescent="0.25">
      <c r="B98" s="155">
        <v>81300</v>
      </c>
      <c r="C98" s="84"/>
      <c r="D98" s="80" t="s">
        <v>150</v>
      </c>
      <c r="E98" s="172">
        <v>3141</v>
      </c>
      <c r="F98" s="172">
        <v>56</v>
      </c>
      <c r="G98" s="173">
        <f t="shared" si="13"/>
        <v>3197</v>
      </c>
    </row>
    <row r="99" spans="2:7" s="67" customFormat="1" ht="35" customHeight="1" x14ac:dyDescent="0.25">
      <c r="B99" s="155">
        <v>81400</v>
      </c>
      <c r="C99" s="84"/>
      <c r="D99" s="80" t="s">
        <v>155</v>
      </c>
      <c r="E99" s="172">
        <v>4039</v>
      </c>
      <c r="F99" s="172">
        <v>0</v>
      </c>
      <c r="G99" s="173">
        <f t="shared" si="13"/>
        <v>4039</v>
      </c>
    </row>
    <row r="100" spans="2:7" s="67" customFormat="1" ht="35" customHeight="1" x14ac:dyDescent="0.25">
      <c r="B100" s="157"/>
      <c r="C100" s="85"/>
      <c r="D100" s="79" t="s">
        <v>89</v>
      </c>
      <c r="E100" s="174">
        <f>SUM(E93:E99)</f>
        <v>69177</v>
      </c>
      <c r="F100" s="174">
        <f>SUM(F93:F99)</f>
        <v>785</v>
      </c>
      <c r="G100" s="175">
        <f>SUM(G93:G99)</f>
        <v>69962</v>
      </c>
    </row>
    <row r="101" spans="2:7" s="67" customFormat="1" ht="35" customHeight="1" x14ac:dyDescent="0.25">
      <c r="B101" s="212">
        <v>19000</v>
      </c>
      <c r="C101" s="219"/>
      <c r="D101" s="220" t="s">
        <v>18</v>
      </c>
      <c r="E101" s="217">
        <v>153731</v>
      </c>
      <c r="F101" s="217">
        <v>0</v>
      </c>
      <c r="G101" s="218">
        <f>E101</f>
        <v>153731</v>
      </c>
    </row>
    <row r="102" spans="2:7" s="67" customFormat="1" ht="35" customHeight="1" thickBot="1" x14ac:dyDescent="0.3">
      <c r="B102" s="158"/>
      <c r="C102" s="328" t="s">
        <v>125</v>
      </c>
      <c r="D102" s="328"/>
      <c r="E102" s="178">
        <f>E24+E40+E53+E57+E63+E71+E80+E83+E87+E91+E100+E101</f>
        <v>4548464</v>
      </c>
      <c r="F102" s="178">
        <f>F24+F40+F53+F57+F63+F71+F80+F83+F87+F91+F100+F101</f>
        <v>21536</v>
      </c>
      <c r="G102" s="179">
        <f>G24+G40+G53+G57+G63+G71+G80+G83+G87+G91+G100+G101</f>
        <v>4570000</v>
      </c>
    </row>
    <row r="103" spans="2:7" s="67" customFormat="1" ht="27.25" customHeight="1" x14ac:dyDescent="0.8">
      <c r="B103" s="77"/>
      <c r="C103" s="72"/>
      <c r="D103" s="72"/>
      <c r="E103" s="75"/>
      <c r="F103" s="75"/>
      <c r="G103" s="75"/>
    </row>
    <row r="104" spans="2:7" s="67" customFormat="1" ht="27.25" customHeight="1" x14ac:dyDescent="0.8">
      <c r="B104" s="77"/>
      <c r="C104" s="72"/>
      <c r="D104" s="72"/>
      <c r="E104" s="75">
        <f>E102-'4'!D71</f>
        <v>0</v>
      </c>
      <c r="F104" s="75">
        <f>F102-'4'!E71</f>
        <v>0</v>
      </c>
      <c r="G104" s="75"/>
    </row>
    <row r="105" spans="2:7" s="67" customFormat="1" ht="27.25" customHeight="1" x14ac:dyDescent="0.8">
      <c r="B105" s="77"/>
      <c r="C105" s="72"/>
      <c r="D105" s="72"/>
      <c r="E105" s="75"/>
      <c r="F105" s="75"/>
      <c r="G105" s="75"/>
    </row>
    <row r="106" spans="2:7" s="67" customFormat="1" ht="27.25" customHeight="1" x14ac:dyDescent="0.8">
      <c r="B106" s="77"/>
      <c r="C106" s="72"/>
      <c r="D106" s="72"/>
      <c r="E106" s="75"/>
      <c r="F106" s="75"/>
      <c r="G106" s="75"/>
    </row>
    <row r="107" spans="2:7" s="67" customFormat="1" ht="27.25" customHeight="1" x14ac:dyDescent="0.8">
      <c r="B107" s="77"/>
      <c r="C107" s="72"/>
      <c r="D107" s="72"/>
      <c r="E107" s="76"/>
      <c r="F107" s="76"/>
      <c r="G107" s="75"/>
    </row>
    <row r="108" spans="2:7" s="67" customFormat="1" ht="27.25" customHeight="1" x14ac:dyDescent="0.8">
      <c r="B108" s="77"/>
      <c r="C108" s="72"/>
      <c r="D108" s="72"/>
      <c r="E108" s="76"/>
      <c r="F108" s="76"/>
      <c r="G108" s="75"/>
    </row>
    <row r="109" spans="2:7" s="67" customFormat="1" ht="27.25" customHeight="1" x14ac:dyDescent="0.8">
      <c r="B109" s="77"/>
      <c r="C109" s="72"/>
      <c r="D109" s="72"/>
      <c r="E109" s="76"/>
      <c r="F109" s="76"/>
      <c r="G109" s="75"/>
    </row>
    <row r="110" spans="2:7" s="67" customFormat="1" ht="27.25" customHeight="1" x14ac:dyDescent="0.8">
      <c r="B110" s="77"/>
      <c r="C110" s="72"/>
      <c r="D110" s="73"/>
      <c r="E110" s="76"/>
      <c r="F110" s="76"/>
      <c r="G110" s="75"/>
    </row>
    <row r="111" spans="2:7" s="67" customFormat="1" ht="27.25" customHeight="1" x14ac:dyDescent="0.8">
      <c r="B111" s="74"/>
      <c r="C111" s="68"/>
      <c r="D111" s="68"/>
      <c r="E111" s="76"/>
      <c r="F111" s="76"/>
      <c r="G111" s="75"/>
    </row>
    <row r="112" spans="2:7" s="67" customFormat="1" ht="27.25" customHeight="1" x14ac:dyDescent="0.8">
      <c r="B112" s="74"/>
      <c r="C112" s="68"/>
      <c r="D112" s="68"/>
      <c r="E112" s="76"/>
      <c r="F112" s="76"/>
      <c r="G112" s="76"/>
    </row>
    <row r="113" spans="2:7" s="67" customFormat="1" ht="27.25" customHeight="1" x14ac:dyDescent="0.8">
      <c r="B113" s="74"/>
      <c r="C113" s="68"/>
      <c r="D113" s="68"/>
      <c r="E113" s="76"/>
      <c r="F113" s="76"/>
      <c r="G113" s="75"/>
    </row>
    <row r="114" spans="2:7" s="67" customFormat="1" ht="27.25" customHeight="1" x14ac:dyDescent="0.8">
      <c r="B114" s="74"/>
      <c r="C114" s="68"/>
      <c r="D114" s="68"/>
      <c r="E114" s="76"/>
      <c r="F114" s="76"/>
      <c r="G114" s="76"/>
    </row>
    <row r="115" spans="2:7" s="67" customFormat="1" ht="27.25" customHeight="1" x14ac:dyDescent="0.8">
      <c r="B115" s="74"/>
      <c r="C115" s="68"/>
      <c r="D115" s="68"/>
      <c r="E115" s="76"/>
      <c r="F115" s="76"/>
      <c r="G115" s="76"/>
    </row>
    <row r="116" spans="2:7" s="67" customFormat="1" ht="27.25" customHeight="1" x14ac:dyDescent="0.8">
      <c r="B116" s="74"/>
      <c r="C116" s="68"/>
      <c r="D116" s="68"/>
      <c r="E116" s="76"/>
      <c r="F116" s="76"/>
      <c r="G116" s="76"/>
    </row>
    <row r="117" spans="2:7" s="67" customFormat="1" ht="27.25" customHeight="1" x14ac:dyDescent="0.8">
      <c r="B117" s="74"/>
      <c r="C117" s="68"/>
      <c r="D117" s="68"/>
      <c r="E117" s="76"/>
      <c r="F117" s="76"/>
      <c r="G117" s="76"/>
    </row>
    <row r="118" spans="2:7" s="67" customFormat="1" ht="27.25" customHeight="1" x14ac:dyDescent="0.8">
      <c r="B118" s="74"/>
      <c r="C118" s="68"/>
      <c r="D118" s="68"/>
      <c r="E118" s="76"/>
      <c r="F118" s="76"/>
      <c r="G118" s="76"/>
    </row>
    <row r="119" spans="2:7" s="67" customFormat="1" ht="27.25" customHeight="1" x14ac:dyDescent="0.8">
      <c r="B119" s="74"/>
      <c r="C119" s="68"/>
      <c r="D119" s="68"/>
      <c r="E119" s="76"/>
      <c r="F119" s="76"/>
      <c r="G119" s="76"/>
    </row>
    <row r="120" spans="2:7" ht="22.5" customHeight="1" x14ac:dyDescent="0.8"/>
    <row r="121" spans="2:7" x14ac:dyDescent="0.8">
      <c r="B121" s="77"/>
      <c r="C121" s="72"/>
      <c r="D121" s="72"/>
    </row>
    <row r="122" spans="2:7" x14ac:dyDescent="0.8">
      <c r="B122" s="77"/>
      <c r="C122" s="72"/>
      <c r="D122" s="72"/>
    </row>
    <row r="123" spans="2:7" x14ac:dyDescent="0.8">
      <c r="B123" s="77"/>
      <c r="C123" s="72"/>
      <c r="D123" s="72"/>
    </row>
    <row r="124" spans="2:7" x14ac:dyDescent="0.8">
      <c r="B124" s="77"/>
      <c r="C124" s="72"/>
      <c r="D124" s="72"/>
    </row>
    <row r="125" spans="2:7" x14ac:dyDescent="0.8">
      <c r="B125" s="77"/>
      <c r="C125" s="72"/>
      <c r="D125" s="72"/>
    </row>
    <row r="126" spans="2:7" x14ac:dyDescent="0.8">
      <c r="B126" s="77"/>
      <c r="C126" s="72"/>
      <c r="D126" s="72"/>
    </row>
    <row r="127" spans="2:7" x14ac:dyDescent="0.8">
      <c r="B127" s="77"/>
      <c r="C127" s="72"/>
      <c r="D127" s="72"/>
    </row>
    <row r="128" spans="2:7" x14ac:dyDescent="0.8">
      <c r="B128" s="77"/>
      <c r="C128" s="72"/>
      <c r="D128" s="72"/>
    </row>
    <row r="129" spans="2:4" x14ac:dyDescent="0.8">
      <c r="B129" s="77"/>
      <c r="C129" s="72"/>
      <c r="D129" s="72"/>
    </row>
    <row r="130" spans="2:4" x14ac:dyDescent="0.8">
      <c r="B130" s="77"/>
      <c r="C130" s="72"/>
      <c r="D130" s="72"/>
    </row>
    <row r="131" spans="2:4" x14ac:dyDescent="0.8">
      <c r="B131" s="77"/>
      <c r="C131" s="72"/>
      <c r="D131" s="72"/>
    </row>
    <row r="132" spans="2:4" x14ac:dyDescent="0.8">
      <c r="B132" s="77"/>
      <c r="C132" s="72"/>
      <c r="D132" s="72"/>
    </row>
    <row r="133" spans="2:4" x14ac:dyDescent="0.8">
      <c r="B133" s="77"/>
      <c r="C133" s="72"/>
      <c r="D133" s="72"/>
    </row>
    <row r="134" spans="2:4" x14ac:dyDescent="0.8">
      <c r="B134" s="77"/>
      <c r="C134" s="72"/>
      <c r="D134" s="72"/>
    </row>
    <row r="135" spans="2:4" x14ac:dyDescent="0.8">
      <c r="B135" s="77"/>
      <c r="C135" s="72"/>
      <c r="D135" s="72"/>
    </row>
    <row r="136" spans="2:4" x14ac:dyDescent="0.8">
      <c r="B136" s="77"/>
      <c r="C136" s="72"/>
      <c r="D136" s="72"/>
    </row>
    <row r="137" spans="2:4" x14ac:dyDescent="0.8">
      <c r="B137" s="77"/>
      <c r="C137" s="72"/>
      <c r="D137" s="72"/>
    </row>
    <row r="138" spans="2:4" x14ac:dyDescent="0.8">
      <c r="B138" s="77"/>
      <c r="C138" s="72"/>
      <c r="D138" s="72"/>
    </row>
    <row r="139" spans="2:4" x14ac:dyDescent="0.8">
      <c r="B139" s="77"/>
      <c r="C139" s="72"/>
      <c r="D139" s="72"/>
    </row>
    <row r="140" spans="2:4" x14ac:dyDescent="0.8">
      <c r="B140" s="77"/>
      <c r="C140" s="72"/>
      <c r="D140" s="72"/>
    </row>
    <row r="141" spans="2:4" x14ac:dyDescent="0.8">
      <c r="B141" s="77"/>
      <c r="C141" s="72"/>
      <c r="D141" s="72"/>
    </row>
    <row r="142" spans="2:4" x14ac:dyDescent="0.8">
      <c r="B142" s="77"/>
      <c r="C142" s="72"/>
      <c r="D142" s="72"/>
    </row>
    <row r="143" spans="2:4" x14ac:dyDescent="0.8">
      <c r="B143" s="77"/>
      <c r="C143" s="72"/>
      <c r="D143" s="72"/>
    </row>
    <row r="144" spans="2:4" x14ac:dyDescent="0.8">
      <c r="B144" s="77"/>
      <c r="C144" s="72"/>
      <c r="D144" s="72"/>
    </row>
    <row r="145" spans="2:4" x14ac:dyDescent="0.8">
      <c r="B145" s="77"/>
      <c r="C145" s="72"/>
      <c r="D145" s="72"/>
    </row>
    <row r="146" spans="2:4" x14ac:dyDescent="0.8">
      <c r="B146" s="77"/>
      <c r="C146" s="72"/>
      <c r="D146" s="72"/>
    </row>
    <row r="147" spans="2:4" x14ac:dyDescent="0.8">
      <c r="B147" s="77"/>
      <c r="C147" s="72"/>
      <c r="D147" s="72"/>
    </row>
    <row r="148" spans="2:4" x14ac:dyDescent="0.8">
      <c r="B148" s="77"/>
      <c r="C148" s="72"/>
      <c r="D148" s="72"/>
    </row>
    <row r="149" spans="2:4" x14ac:dyDescent="0.8">
      <c r="B149" s="77"/>
      <c r="C149" s="72"/>
      <c r="D149" s="72"/>
    </row>
    <row r="150" spans="2:4" x14ac:dyDescent="0.8">
      <c r="B150" s="77"/>
      <c r="C150" s="72"/>
      <c r="D150" s="72"/>
    </row>
    <row r="151" spans="2:4" x14ac:dyDescent="0.8">
      <c r="B151" s="77"/>
      <c r="C151" s="72"/>
      <c r="D151" s="72"/>
    </row>
    <row r="152" spans="2:4" x14ac:dyDescent="0.8">
      <c r="B152" s="77"/>
      <c r="C152" s="72"/>
      <c r="D152" s="72"/>
    </row>
    <row r="153" spans="2:4" x14ac:dyDescent="0.8">
      <c r="B153" s="77"/>
      <c r="C153" s="72"/>
      <c r="D153" s="72"/>
    </row>
    <row r="154" spans="2:4" x14ac:dyDescent="0.8">
      <c r="B154" s="77"/>
      <c r="C154" s="72"/>
      <c r="D154" s="72"/>
    </row>
    <row r="155" spans="2:4" x14ac:dyDescent="0.8">
      <c r="B155" s="77"/>
      <c r="C155" s="72"/>
      <c r="D155" s="72"/>
    </row>
    <row r="156" spans="2:4" x14ac:dyDescent="0.8">
      <c r="B156" s="77"/>
      <c r="C156" s="72"/>
      <c r="D156" s="72"/>
    </row>
    <row r="157" spans="2:4" x14ac:dyDescent="0.8">
      <c r="B157" s="77"/>
      <c r="C157" s="72"/>
      <c r="D157" s="72"/>
    </row>
    <row r="158" spans="2:4" x14ac:dyDescent="0.8">
      <c r="B158" s="77"/>
      <c r="C158" s="72"/>
      <c r="D158" s="72"/>
    </row>
    <row r="159" spans="2:4" x14ac:dyDescent="0.8">
      <c r="B159" s="77"/>
      <c r="C159" s="72"/>
      <c r="D159" s="72"/>
    </row>
    <row r="160" spans="2:4" x14ac:dyDescent="0.8">
      <c r="B160" s="77"/>
      <c r="C160" s="72"/>
      <c r="D160" s="72"/>
    </row>
    <row r="161" spans="2:4" x14ac:dyDescent="0.8">
      <c r="B161" s="77"/>
      <c r="C161" s="72"/>
      <c r="D161" s="72"/>
    </row>
    <row r="162" spans="2:4" x14ac:dyDescent="0.8">
      <c r="B162" s="77"/>
      <c r="C162" s="72"/>
      <c r="D162" s="72"/>
    </row>
    <row r="163" spans="2:4" x14ac:dyDescent="0.8">
      <c r="B163" s="77"/>
      <c r="C163" s="72"/>
      <c r="D163" s="72"/>
    </row>
    <row r="164" spans="2:4" x14ac:dyDescent="0.8">
      <c r="B164" s="77"/>
      <c r="C164" s="72"/>
      <c r="D164" s="72"/>
    </row>
    <row r="165" spans="2:4" x14ac:dyDescent="0.8">
      <c r="B165" s="77"/>
      <c r="C165" s="72"/>
      <c r="D165" s="72"/>
    </row>
  </sheetData>
  <mergeCells count="9">
    <mergeCell ref="I5:J5"/>
    <mergeCell ref="C102:D102"/>
    <mergeCell ref="E5:F5"/>
    <mergeCell ref="B1:G1"/>
    <mergeCell ref="B2:G2"/>
    <mergeCell ref="B3:G3"/>
    <mergeCell ref="C5:D6"/>
    <mergeCell ref="G5:G6"/>
    <mergeCell ref="B5:B6"/>
  </mergeCells>
  <phoneticPr fontId="0" type="noConversion"/>
  <hyperlinks>
    <hyperlink ref="I5:J5" location="البيانات!A1" display="العودة إلى صفحة البيانات" xr:uid="{EBE5C54E-A621-4D1B-B74B-7B8F7444C699}"/>
  </hyperlinks>
  <printOptions horizontalCentered="1" gridLinesSet="0"/>
  <pageMargins left="0.27559055118110237" right="0.27559055118110237" top="0.35433070866141736" bottom="0.35433070866141736" header="0.51181102362204722" footer="7.874015748031496E-2"/>
  <pageSetup paperSize="9" scale="62" fitToHeight="0" orientation="portrait" r:id="rId1"/>
  <headerFooter alignWithMargins="0">
    <oddFooter>&amp;C&amp;"AF_Najed,Normal Traditional"&amp;12&amp;K0070C0صفحة &amp;P من &amp;N</oddFooter>
  </headerFooter>
  <rowBreaks count="2" manualBreakCount="2">
    <brk id="40" min="1" max="6" man="1"/>
    <brk id="71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1A24-6584-479B-9336-C5D2BC7C53BA}">
  <sheetPr codeName="Sheet10"/>
  <dimension ref="A3:E8"/>
  <sheetViews>
    <sheetView showGridLines="0" rightToLeft="1" zoomScale="90" zoomScaleNormal="90" workbookViewId="0">
      <selection activeCell="C10" sqref="C10"/>
    </sheetView>
  </sheetViews>
  <sheetFormatPr defaultRowHeight="12.5" x14ac:dyDescent="0.25"/>
  <cols>
    <col min="1" max="1" width="3" style="89" customWidth="1"/>
    <col min="2" max="2" width="20.81640625" style="89" customWidth="1"/>
    <col min="3" max="3" width="67" style="89" customWidth="1"/>
    <col min="4" max="4" width="12.1796875" style="89" customWidth="1"/>
    <col min="5" max="5" width="21.453125" style="89" customWidth="1"/>
    <col min="6" max="256" width="8.7265625" style="89"/>
    <col min="257" max="257" width="3" style="89" customWidth="1"/>
    <col min="258" max="258" width="20.81640625" style="89" customWidth="1"/>
    <col min="259" max="259" width="67" style="89" customWidth="1"/>
    <col min="260" max="260" width="12.1796875" style="89" customWidth="1"/>
    <col min="261" max="261" width="21.453125" style="89" customWidth="1"/>
    <col min="262" max="512" width="8.7265625" style="89"/>
    <col min="513" max="513" width="3" style="89" customWidth="1"/>
    <col min="514" max="514" width="20.81640625" style="89" customWidth="1"/>
    <col min="515" max="515" width="67" style="89" customWidth="1"/>
    <col min="516" max="516" width="12.1796875" style="89" customWidth="1"/>
    <col min="517" max="517" width="21.453125" style="89" customWidth="1"/>
    <col min="518" max="768" width="8.7265625" style="89"/>
    <col min="769" max="769" width="3" style="89" customWidth="1"/>
    <col min="770" max="770" width="20.81640625" style="89" customWidth="1"/>
    <col min="771" max="771" width="67" style="89" customWidth="1"/>
    <col min="772" max="772" width="12.1796875" style="89" customWidth="1"/>
    <col min="773" max="773" width="21.453125" style="89" customWidth="1"/>
    <col min="774" max="1024" width="8.7265625" style="89"/>
    <col min="1025" max="1025" width="3" style="89" customWidth="1"/>
    <col min="1026" max="1026" width="20.81640625" style="89" customWidth="1"/>
    <col min="1027" max="1027" width="67" style="89" customWidth="1"/>
    <col min="1028" max="1028" width="12.1796875" style="89" customWidth="1"/>
    <col min="1029" max="1029" width="21.453125" style="89" customWidth="1"/>
    <col min="1030" max="1280" width="8.7265625" style="89"/>
    <col min="1281" max="1281" width="3" style="89" customWidth="1"/>
    <col min="1282" max="1282" width="20.81640625" style="89" customWidth="1"/>
    <col min="1283" max="1283" width="67" style="89" customWidth="1"/>
    <col min="1284" max="1284" width="12.1796875" style="89" customWidth="1"/>
    <col min="1285" max="1285" width="21.453125" style="89" customWidth="1"/>
    <col min="1286" max="1536" width="8.7265625" style="89"/>
    <col min="1537" max="1537" width="3" style="89" customWidth="1"/>
    <col min="1538" max="1538" width="20.81640625" style="89" customWidth="1"/>
    <col min="1539" max="1539" width="67" style="89" customWidth="1"/>
    <col min="1540" max="1540" width="12.1796875" style="89" customWidth="1"/>
    <col min="1541" max="1541" width="21.453125" style="89" customWidth="1"/>
    <col min="1542" max="1792" width="8.7265625" style="89"/>
    <col min="1793" max="1793" width="3" style="89" customWidth="1"/>
    <col min="1794" max="1794" width="20.81640625" style="89" customWidth="1"/>
    <col min="1795" max="1795" width="67" style="89" customWidth="1"/>
    <col min="1796" max="1796" width="12.1796875" style="89" customWidth="1"/>
    <col min="1797" max="1797" width="21.453125" style="89" customWidth="1"/>
    <col min="1798" max="2048" width="8.7265625" style="89"/>
    <col min="2049" max="2049" width="3" style="89" customWidth="1"/>
    <col min="2050" max="2050" width="20.81640625" style="89" customWidth="1"/>
    <col min="2051" max="2051" width="67" style="89" customWidth="1"/>
    <col min="2052" max="2052" width="12.1796875" style="89" customWidth="1"/>
    <col min="2053" max="2053" width="21.453125" style="89" customWidth="1"/>
    <col min="2054" max="2304" width="8.7265625" style="89"/>
    <col min="2305" max="2305" width="3" style="89" customWidth="1"/>
    <col min="2306" max="2306" width="20.81640625" style="89" customWidth="1"/>
    <col min="2307" max="2307" width="67" style="89" customWidth="1"/>
    <col min="2308" max="2308" width="12.1796875" style="89" customWidth="1"/>
    <col min="2309" max="2309" width="21.453125" style="89" customWidth="1"/>
    <col min="2310" max="2560" width="8.7265625" style="89"/>
    <col min="2561" max="2561" width="3" style="89" customWidth="1"/>
    <col min="2562" max="2562" width="20.81640625" style="89" customWidth="1"/>
    <col min="2563" max="2563" width="67" style="89" customWidth="1"/>
    <col min="2564" max="2564" width="12.1796875" style="89" customWidth="1"/>
    <col min="2565" max="2565" width="21.453125" style="89" customWidth="1"/>
    <col min="2566" max="2816" width="8.7265625" style="89"/>
    <col min="2817" max="2817" width="3" style="89" customWidth="1"/>
    <col min="2818" max="2818" width="20.81640625" style="89" customWidth="1"/>
    <col min="2819" max="2819" width="67" style="89" customWidth="1"/>
    <col min="2820" max="2820" width="12.1796875" style="89" customWidth="1"/>
    <col min="2821" max="2821" width="21.453125" style="89" customWidth="1"/>
    <col min="2822" max="3072" width="8.7265625" style="89"/>
    <col min="3073" max="3073" width="3" style="89" customWidth="1"/>
    <col min="3074" max="3074" width="20.81640625" style="89" customWidth="1"/>
    <col min="3075" max="3075" width="67" style="89" customWidth="1"/>
    <col min="3076" max="3076" width="12.1796875" style="89" customWidth="1"/>
    <col min="3077" max="3077" width="21.453125" style="89" customWidth="1"/>
    <col min="3078" max="3328" width="8.7265625" style="89"/>
    <col min="3329" max="3329" width="3" style="89" customWidth="1"/>
    <col min="3330" max="3330" width="20.81640625" style="89" customWidth="1"/>
    <col min="3331" max="3331" width="67" style="89" customWidth="1"/>
    <col min="3332" max="3332" width="12.1796875" style="89" customWidth="1"/>
    <col min="3333" max="3333" width="21.453125" style="89" customWidth="1"/>
    <col min="3334" max="3584" width="8.7265625" style="89"/>
    <col min="3585" max="3585" width="3" style="89" customWidth="1"/>
    <col min="3586" max="3586" width="20.81640625" style="89" customWidth="1"/>
    <col min="3587" max="3587" width="67" style="89" customWidth="1"/>
    <col min="3588" max="3588" width="12.1796875" style="89" customWidth="1"/>
    <col min="3589" max="3589" width="21.453125" style="89" customWidth="1"/>
    <col min="3590" max="3840" width="8.7265625" style="89"/>
    <col min="3841" max="3841" width="3" style="89" customWidth="1"/>
    <col min="3842" max="3842" width="20.81640625" style="89" customWidth="1"/>
    <col min="3843" max="3843" width="67" style="89" customWidth="1"/>
    <col min="3844" max="3844" width="12.1796875" style="89" customWidth="1"/>
    <col min="3845" max="3845" width="21.453125" style="89" customWidth="1"/>
    <col min="3846" max="4096" width="8.7265625" style="89"/>
    <col min="4097" max="4097" width="3" style="89" customWidth="1"/>
    <col min="4098" max="4098" width="20.81640625" style="89" customWidth="1"/>
    <col min="4099" max="4099" width="67" style="89" customWidth="1"/>
    <col min="4100" max="4100" width="12.1796875" style="89" customWidth="1"/>
    <col min="4101" max="4101" width="21.453125" style="89" customWidth="1"/>
    <col min="4102" max="4352" width="8.7265625" style="89"/>
    <col min="4353" max="4353" width="3" style="89" customWidth="1"/>
    <col min="4354" max="4354" width="20.81640625" style="89" customWidth="1"/>
    <col min="4355" max="4355" width="67" style="89" customWidth="1"/>
    <col min="4356" max="4356" width="12.1796875" style="89" customWidth="1"/>
    <col min="4357" max="4357" width="21.453125" style="89" customWidth="1"/>
    <col min="4358" max="4608" width="8.7265625" style="89"/>
    <col min="4609" max="4609" width="3" style="89" customWidth="1"/>
    <col min="4610" max="4610" width="20.81640625" style="89" customWidth="1"/>
    <col min="4611" max="4611" width="67" style="89" customWidth="1"/>
    <col min="4612" max="4612" width="12.1796875" style="89" customWidth="1"/>
    <col min="4613" max="4613" width="21.453125" style="89" customWidth="1"/>
    <col min="4614" max="4864" width="8.7265625" style="89"/>
    <col min="4865" max="4865" width="3" style="89" customWidth="1"/>
    <col min="4866" max="4866" width="20.81640625" style="89" customWidth="1"/>
    <col min="4867" max="4867" width="67" style="89" customWidth="1"/>
    <col min="4868" max="4868" width="12.1796875" style="89" customWidth="1"/>
    <col min="4869" max="4869" width="21.453125" style="89" customWidth="1"/>
    <col min="4870" max="5120" width="8.7265625" style="89"/>
    <col min="5121" max="5121" width="3" style="89" customWidth="1"/>
    <col min="5122" max="5122" width="20.81640625" style="89" customWidth="1"/>
    <col min="5123" max="5123" width="67" style="89" customWidth="1"/>
    <col min="5124" max="5124" width="12.1796875" style="89" customWidth="1"/>
    <col min="5125" max="5125" width="21.453125" style="89" customWidth="1"/>
    <col min="5126" max="5376" width="8.7265625" style="89"/>
    <col min="5377" max="5377" width="3" style="89" customWidth="1"/>
    <col min="5378" max="5378" width="20.81640625" style="89" customWidth="1"/>
    <col min="5379" max="5379" width="67" style="89" customWidth="1"/>
    <col min="5380" max="5380" width="12.1796875" style="89" customWidth="1"/>
    <col min="5381" max="5381" width="21.453125" style="89" customWidth="1"/>
    <col min="5382" max="5632" width="8.7265625" style="89"/>
    <col min="5633" max="5633" width="3" style="89" customWidth="1"/>
    <col min="5634" max="5634" width="20.81640625" style="89" customWidth="1"/>
    <col min="5635" max="5635" width="67" style="89" customWidth="1"/>
    <col min="5636" max="5636" width="12.1796875" style="89" customWidth="1"/>
    <col min="5637" max="5637" width="21.453125" style="89" customWidth="1"/>
    <col min="5638" max="5888" width="8.7265625" style="89"/>
    <col min="5889" max="5889" width="3" style="89" customWidth="1"/>
    <col min="5890" max="5890" width="20.81640625" style="89" customWidth="1"/>
    <col min="5891" max="5891" width="67" style="89" customWidth="1"/>
    <col min="5892" max="5892" width="12.1796875" style="89" customWidth="1"/>
    <col min="5893" max="5893" width="21.453125" style="89" customWidth="1"/>
    <col min="5894" max="6144" width="8.7265625" style="89"/>
    <col min="6145" max="6145" width="3" style="89" customWidth="1"/>
    <col min="6146" max="6146" width="20.81640625" style="89" customWidth="1"/>
    <col min="6147" max="6147" width="67" style="89" customWidth="1"/>
    <col min="6148" max="6148" width="12.1796875" style="89" customWidth="1"/>
    <col min="6149" max="6149" width="21.453125" style="89" customWidth="1"/>
    <col min="6150" max="6400" width="8.7265625" style="89"/>
    <col min="6401" max="6401" width="3" style="89" customWidth="1"/>
    <col min="6402" max="6402" width="20.81640625" style="89" customWidth="1"/>
    <col min="6403" max="6403" width="67" style="89" customWidth="1"/>
    <col min="6404" max="6404" width="12.1796875" style="89" customWidth="1"/>
    <col min="6405" max="6405" width="21.453125" style="89" customWidth="1"/>
    <col min="6406" max="6656" width="8.7265625" style="89"/>
    <col min="6657" max="6657" width="3" style="89" customWidth="1"/>
    <col min="6658" max="6658" width="20.81640625" style="89" customWidth="1"/>
    <col min="6659" max="6659" width="67" style="89" customWidth="1"/>
    <col min="6660" max="6660" width="12.1796875" style="89" customWidth="1"/>
    <col min="6661" max="6661" width="21.453125" style="89" customWidth="1"/>
    <col min="6662" max="6912" width="8.7265625" style="89"/>
    <col min="6913" max="6913" width="3" style="89" customWidth="1"/>
    <col min="6914" max="6914" width="20.81640625" style="89" customWidth="1"/>
    <col min="6915" max="6915" width="67" style="89" customWidth="1"/>
    <col min="6916" max="6916" width="12.1796875" style="89" customWidth="1"/>
    <col min="6917" max="6917" width="21.453125" style="89" customWidth="1"/>
    <col min="6918" max="7168" width="8.7265625" style="89"/>
    <col min="7169" max="7169" width="3" style="89" customWidth="1"/>
    <col min="7170" max="7170" width="20.81640625" style="89" customWidth="1"/>
    <col min="7171" max="7171" width="67" style="89" customWidth="1"/>
    <col min="7172" max="7172" width="12.1796875" style="89" customWidth="1"/>
    <col min="7173" max="7173" width="21.453125" style="89" customWidth="1"/>
    <col min="7174" max="7424" width="8.7265625" style="89"/>
    <col min="7425" max="7425" width="3" style="89" customWidth="1"/>
    <col min="7426" max="7426" width="20.81640625" style="89" customWidth="1"/>
    <col min="7427" max="7427" width="67" style="89" customWidth="1"/>
    <col min="7428" max="7428" width="12.1796875" style="89" customWidth="1"/>
    <col min="7429" max="7429" width="21.453125" style="89" customWidth="1"/>
    <col min="7430" max="7680" width="8.7265625" style="89"/>
    <col min="7681" max="7681" width="3" style="89" customWidth="1"/>
    <col min="7682" max="7682" width="20.81640625" style="89" customWidth="1"/>
    <col min="7683" max="7683" width="67" style="89" customWidth="1"/>
    <col min="7684" max="7684" width="12.1796875" style="89" customWidth="1"/>
    <col min="7685" max="7685" width="21.453125" style="89" customWidth="1"/>
    <col min="7686" max="7936" width="8.7265625" style="89"/>
    <col min="7937" max="7937" width="3" style="89" customWidth="1"/>
    <col min="7938" max="7938" width="20.81640625" style="89" customWidth="1"/>
    <col min="7939" max="7939" width="67" style="89" customWidth="1"/>
    <col min="7940" max="7940" width="12.1796875" style="89" customWidth="1"/>
    <col min="7941" max="7941" width="21.453125" style="89" customWidth="1"/>
    <col min="7942" max="8192" width="8.7265625" style="89"/>
    <col min="8193" max="8193" width="3" style="89" customWidth="1"/>
    <col min="8194" max="8194" width="20.81640625" style="89" customWidth="1"/>
    <col min="8195" max="8195" width="67" style="89" customWidth="1"/>
    <col min="8196" max="8196" width="12.1796875" style="89" customWidth="1"/>
    <col min="8197" max="8197" width="21.453125" style="89" customWidth="1"/>
    <col min="8198" max="8448" width="8.7265625" style="89"/>
    <col min="8449" max="8449" width="3" style="89" customWidth="1"/>
    <col min="8450" max="8450" width="20.81640625" style="89" customWidth="1"/>
    <col min="8451" max="8451" width="67" style="89" customWidth="1"/>
    <col min="8452" max="8452" width="12.1796875" style="89" customWidth="1"/>
    <col min="8453" max="8453" width="21.453125" style="89" customWidth="1"/>
    <col min="8454" max="8704" width="8.7265625" style="89"/>
    <col min="8705" max="8705" width="3" style="89" customWidth="1"/>
    <col min="8706" max="8706" width="20.81640625" style="89" customWidth="1"/>
    <col min="8707" max="8707" width="67" style="89" customWidth="1"/>
    <col min="8708" max="8708" width="12.1796875" style="89" customWidth="1"/>
    <col min="8709" max="8709" width="21.453125" style="89" customWidth="1"/>
    <col min="8710" max="8960" width="8.7265625" style="89"/>
    <col min="8961" max="8961" width="3" style="89" customWidth="1"/>
    <col min="8962" max="8962" width="20.81640625" style="89" customWidth="1"/>
    <col min="8963" max="8963" width="67" style="89" customWidth="1"/>
    <col min="8964" max="8964" width="12.1796875" style="89" customWidth="1"/>
    <col min="8965" max="8965" width="21.453125" style="89" customWidth="1"/>
    <col min="8966" max="9216" width="8.7265625" style="89"/>
    <col min="9217" max="9217" width="3" style="89" customWidth="1"/>
    <col min="9218" max="9218" width="20.81640625" style="89" customWidth="1"/>
    <col min="9219" max="9219" width="67" style="89" customWidth="1"/>
    <col min="9220" max="9220" width="12.1796875" style="89" customWidth="1"/>
    <col min="9221" max="9221" width="21.453125" style="89" customWidth="1"/>
    <col min="9222" max="9472" width="8.7265625" style="89"/>
    <col min="9473" max="9473" width="3" style="89" customWidth="1"/>
    <col min="9474" max="9474" width="20.81640625" style="89" customWidth="1"/>
    <col min="9475" max="9475" width="67" style="89" customWidth="1"/>
    <col min="9476" max="9476" width="12.1796875" style="89" customWidth="1"/>
    <col min="9477" max="9477" width="21.453125" style="89" customWidth="1"/>
    <col min="9478" max="9728" width="8.7265625" style="89"/>
    <col min="9729" max="9729" width="3" style="89" customWidth="1"/>
    <col min="9730" max="9730" width="20.81640625" style="89" customWidth="1"/>
    <col min="9731" max="9731" width="67" style="89" customWidth="1"/>
    <col min="9732" max="9732" width="12.1796875" style="89" customWidth="1"/>
    <col min="9733" max="9733" width="21.453125" style="89" customWidth="1"/>
    <col min="9734" max="9984" width="8.7265625" style="89"/>
    <col min="9985" max="9985" width="3" style="89" customWidth="1"/>
    <col min="9986" max="9986" width="20.81640625" style="89" customWidth="1"/>
    <col min="9987" max="9987" width="67" style="89" customWidth="1"/>
    <col min="9988" max="9988" width="12.1796875" style="89" customWidth="1"/>
    <col min="9989" max="9989" width="21.453125" style="89" customWidth="1"/>
    <col min="9990" max="10240" width="8.7265625" style="89"/>
    <col min="10241" max="10241" width="3" style="89" customWidth="1"/>
    <col min="10242" max="10242" width="20.81640625" style="89" customWidth="1"/>
    <col min="10243" max="10243" width="67" style="89" customWidth="1"/>
    <col min="10244" max="10244" width="12.1796875" style="89" customWidth="1"/>
    <col min="10245" max="10245" width="21.453125" style="89" customWidth="1"/>
    <col min="10246" max="10496" width="8.7265625" style="89"/>
    <col min="10497" max="10497" width="3" style="89" customWidth="1"/>
    <col min="10498" max="10498" width="20.81640625" style="89" customWidth="1"/>
    <col min="10499" max="10499" width="67" style="89" customWidth="1"/>
    <col min="10500" max="10500" width="12.1796875" style="89" customWidth="1"/>
    <col min="10501" max="10501" width="21.453125" style="89" customWidth="1"/>
    <col min="10502" max="10752" width="8.7265625" style="89"/>
    <col min="10753" max="10753" width="3" style="89" customWidth="1"/>
    <col min="10754" max="10754" width="20.81640625" style="89" customWidth="1"/>
    <col min="10755" max="10755" width="67" style="89" customWidth="1"/>
    <col min="10756" max="10756" width="12.1796875" style="89" customWidth="1"/>
    <col min="10757" max="10757" width="21.453125" style="89" customWidth="1"/>
    <col min="10758" max="11008" width="8.7265625" style="89"/>
    <col min="11009" max="11009" width="3" style="89" customWidth="1"/>
    <col min="11010" max="11010" width="20.81640625" style="89" customWidth="1"/>
    <col min="11011" max="11011" width="67" style="89" customWidth="1"/>
    <col min="11012" max="11012" width="12.1796875" style="89" customWidth="1"/>
    <col min="11013" max="11013" width="21.453125" style="89" customWidth="1"/>
    <col min="11014" max="11264" width="8.7265625" style="89"/>
    <col min="11265" max="11265" width="3" style="89" customWidth="1"/>
    <col min="11266" max="11266" width="20.81640625" style="89" customWidth="1"/>
    <col min="11267" max="11267" width="67" style="89" customWidth="1"/>
    <col min="11268" max="11268" width="12.1796875" style="89" customWidth="1"/>
    <col min="11269" max="11269" width="21.453125" style="89" customWidth="1"/>
    <col min="11270" max="11520" width="8.7265625" style="89"/>
    <col min="11521" max="11521" width="3" style="89" customWidth="1"/>
    <col min="11522" max="11522" width="20.81640625" style="89" customWidth="1"/>
    <col min="11523" max="11523" width="67" style="89" customWidth="1"/>
    <col min="11524" max="11524" width="12.1796875" style="89" customWidth="1"/>
    <col min="11525" max="11525" width="21.453125" style="89" customWidth="1"/>
    <col min="11526" max="11776" width="8.7265625" style="89"/>
    <col min="11777" max="11777" width="3" style="89" customWidth="1"/>
    <col min="11778" max="11778" width="20.81640625" style="89" customWidth="1"/>
    <col min="11779" max="11779" width="67" style="89" customWidth="1"/>
    <col min="11780" max="11780" width="12.1796875" style="89" customWidth="1"/>
    <col min="11781" max="11781" width="21.453125" style="89" customWidth="1"/>
    <col min="11782" max="12032" width="8.7265625" style="89"/>
    <col min="12033" max="12033" width="3" style="89" customWidth="1"/>
    <col min="12034" max="12034" width="20.81640625" style="89" customWidth="1"/>
    <col min="12035" max="12035" width="67" style="89" customWidth="1"/>
    <col min="12036" max="12036" width="12.1796875" style="89" customWidth="1"/>
    <col min="12037" max="12037" width="21.453125" style="89" customWidth="1"/>
    <col min="12038" max="12288" width="8.7265625" style="89"/>
    <col min="12289" max="12289" width="3" style="89" customWidth="1"/>
    <col min="12290" max="12290" width="20.81640625" style="89" customWidth="1"/>
    <col min="12291" max="12291" width="67" style="89" customWidth="1"/>
    <col min="12292" max="12292" width="12.1796875" style="89" customWidth="1"/>
    <col min="12293" max="12293" width="21.453125" style="89" customWidth="1"/>
    <col min="12294" max="12544" width="8.7265625" style="89"/>
    <col min="12545" max="12545" width="3" style="89" customWidth="1"/>
    <col min="12546" max="12546" width="20.81640625" style="89" customWidth="1"/>
    <col min="12547" max="12547" width="67" style="89" customWidth="1"/>
    <col min="12548" max="12548" width="12.1796875" style="89" customWidth="1"/>
    <col min="12549" max="12549" width="21.453125" style="89" customWidth="1"/>
    <col min="12550" max="12800" width="8.7265625" style="89"/>
    <col min="12801" max="12801" width="3" style="89" customWidth="1"/>
    <col min="12802" max="12802" width="20.81640625" style="89" customWidth="1"/>
    <col min="12803" max="12803" width="67" style="89" customWidth="1"/>
    <col min="12804" max="12804" width="12.1796875" style="89" customWidth="1"/>
    <col min="12805" max="12805" width="21.453125" style="89" customWidth="1"/>
    <col min="12806" max="13056" width="8.7265625" style="89"/>
    <col min="13057" max="13057" width="3" style="89" customWidth="1"/>
    <col min="13058" max="13058" width="20.81640625" style="89" customWidth="1"/>
    <col min="13059" max="13059" width="67" style="89" customWidth="1"/>
    <col min="13060" max="13060" width="12.1796875" style="89" customWidth="1"/>
    <col min="13061" max="13061" width="21.453125" style="89" customWidth="1"/>
    <col min="13062" max="13312" width="8.7265625" style="89"/>
    <col min="13313" max="13313" width="3" style="89" customWidth="1"/>
    <col min="13314" max="13314" width="20.81640625" style="89" customWidth="1"/>
    <col min="13315" max="13315" width="67" style="89" customWidth="1"/>
    <col min="13316" max="13316" width="12.1796875" style="89" customWidth="1"/>
    <col min="13317" max="13317" width="21.453125" style="89" customWidth="1"/>
    <col min="13318" max="13568" width="8.7265625" style="89"/>
    <col min="13569" max="13569" width="3" style="89" customWidth="1"/>
    <col min="13570" max="13570" width="20.81640625" style="89" customWidth="1"/>
    <col min="13571" max="13571" width="67" style="89" customWidth="1"/>
    <col min="13572" max="13572" width="12.1796875" style="89" customWidth="1"/>
    <col min="13573" max="13573" width="21.453125" style="89" customWidth="1"/>
    <col min="13574" max="13824" width="8.7265625" style="89"/>
    <col min="13825" max="13825" width="3" style="89" customWidth="1"/>
    <col min="13826" max="13826" width="20.81640625" style="89" customWidth="1"/>
    <col min="13827" max="13827" width="67" style="89" customWidth="1"/>
    <col min="13828" max="13828" width="12.1796875" style="89" customWidth="1"/>
    <col min="13829" max="13829" width="21.453125" style="89" customWidth="1"/>
    <col min="13830" max="14080" width="8.7265625" style="89"/>
    <col min="14081" max="14081" width="3" style="89" customWidth="1"/>
    <col min="14082" max="14082" width="20.81640625" style="89" customWidth="1"/>
    <col min="14083" max="14083" width="67" style="89" customWidth="1"/>
    <col min="14084" max="14084" width="12.1796875" style="89" customWidth="1"/>
    <col min="14085" max="14085" width="21.453125" style="89" customWidth="1"/>
    <col min="14086" max="14336" width="8.7265625" style="89"/>
    <col min="14337" max="14337" width="3" style="89" customWidth="1"/>
    <col min="14338" max="14338" width="20.81640625" style="89" customWidth="1"/>
    <col min="14339" max="14339" width="67" style="89" customWidth="1"/>
    <col min="14340" max="14340" width="12.1796875" style="89" customWidth="1"/>
    <col min="14341" max="14341" width="21.453125" style="89" customWidth="1"/>
    <col min="14342" max="14592" width="8.7265625" style="89"/>
    <col min="14593" max="14593" width="3" style="89" customWidth="1"/>
    <col min="14594" max="14594" width="20.81640625" style="89" customWidth="1"/>
    <col min="14595" max="14595" width="67" style="89" customWidth="1"/>
    <col min="14596" max="14596" width="12.1796875" style="89" customWidth="1"/>
    <col min="14597" max="14597" width="21.453125" style="89" customWidth="1"/>
    <col min="14598" max="14848" width="8.7265625" style="89"/>
    <col min="14849" max="14849" width="3" style="89" customWidth="1"/>
    <col min="14850" max="14850" width="20.81640625" style="89" customWidth="1"/>
    <col min="14851" max="14851" width="67" style="89" customWidth="1"/>
    <col min="14852" max="14852" width="12.1796875" style="89" customWidth="1"/>
    <col min="14853" max="14853" width="21.453125" style="89" customWidth="1"/>
    <col min="14854" max="15104" width="8.7265625" style="89"/>
    <col min="15105" max="15105" width="3" style="89" customWidth="1"/>
    <col min="15106" max="15106" width="20.81640625" style="89" customWidth="1"/>
    <col min="15107" max="15107" width="67" style="89" customWidth="1"/>
    <col min="15108" max="15108" width="12.1796875" style="89" customWidth="1"/>
    <col min="15109" max="15109" width="21.453125" style="89" customWidth="1"/>
    <col min="15110" max="15360" width="8.7265625" style="89"/>
    <col min="15361" max="15361" width="3" style="89" customWidth="1"/>
    <col min="15362" max="15362" width="20.81640625" style="89" customWidth="1"/>
    <col min="15363" max="15363" width="67" style="89" customWidth="1"/>
    <col min="15364" max="15364" width="12.1796875" style="89" customWidth="1"/>
    <col min="15365" max="15365" width="21.453125" style="89" customWidth="1"/>
    <col min="15366" max="15616" width="8.7265625" style="89"/>
    <col min="15617" max="15617" width="3" style="89" customWidth="1"/>
    <col min="15618" max="15618" width="20.81640625" style="89" customWidth="1"/>
    <col min="15619" max="15619" width="67" style="89" customWidth="1"/>
    <col min="15620" max="15620" width="12.1796875" style="89" customWidth="1"/>
    <col min="15621" max="15621" width="21.453125" style="89" customWidth="1"/>
    <col min="15622" max="15872" width="8.7265625" style="89"/>
    <col min="15873" max="15873" width="3" style="89" customWidth="1"/>
    <col min="15874" max="15874" width="20.81640625" style="89" customWidth="1"/>
    <col min="15875" max="15875" width="67" style="89" customWidth="1"/>
    <col min="15876" max="15876" width="12.1796875" style="89" customWidth="1"/>
    <col min="15877" max="15877" width="21.453125" style="89" customWidth="1"/>
    <col min="15878" max="16128" width="8.7265625" style="89"/>
    <col min="16129" max="16129" width="3" style="89" customWidth="1"/>
    <col min="16130" max="16130" width="20.81640625" style="89" customWidth="1"/>
    <col min="16131" max="16131" width="67" style="89" customWidth="1"/>
    <col min="16132" max="16132" width="12.1796875" style="89" customWidth="1"/>
    <col min="16133" max="16133" width="21.453125" style="89" customWidth="1"/>
    <col min="16134" max="16384" width="8.7265625" style="89"/>
  </cols>
  <sheetData>
    <row r="3" spans="1:5" ht="13" thickBot="1" x14ac:dyDescent="0.3"/>
    <row r="4" spans="1:5" ht="41" x14ac:dyDescent="0.25">
      <c r="A4" s="95" t="s">
        <v>318</v>
      </c>
      <c r="B4" s="96" t="s">
        <v>319</v>
      </c>
      <c r="C4" s="96" t="s">
        <v>320</v>
      </c>
      <c r="D4" s="96" t="s">
        <v>321</v>
      </c>
      <c r="E4" s="97" t="s">
        <v>322</v>
      </c>
    </row>
    <row r="5" spans="1:5" ht="38" x14ac:dyDescent="0.25">
      <c r="A5" s="187">
        <v>1</v>
      </c>
      <c r="B5" s="188" t="s">
        <v>1</v>
      </c>
      <c r="C5" s="189" t="s">
        <v>343</v>
      </c>
      <c r="D5" s="188" t="s">
        <v>323</v>
      </c>
      <c r="E5" s="184" t="s">
        <v>324</v>
      </c>
    </row>
    <row r="6" spans="1:5" ht="38" x14ac:dyDescent="0.25">
      <c r="A6" s="187">
        <v>2</v>
      </c>
      <c r="B6" s="188" t="s">
        <v>36</v>
      </c>
      <c r="C6" s="189" t="s">
        <v>325</v>
      </c>
      <c r="D6" s="188" t="s">
        <v>0</v>
      </c>
      <c r="E6" s="184" t="s">
        <v>324</v>
      </c>
    </row>
    <row r="7" spans="1:5" ht="19" x14ac:dyDescent="0.25">
      <c r="A7" s="187">
        <v>3</v>
      </c>
      <c r="B7" s="188" t="s">
        <v>344</v>
      </c>
      <c r="C7" s="189" t="s">
        <v>345</v>
      </c>
      <c r="D7" s="188" t="s">
        <v>0</v>
      </c>
      <c r="E7" s="184" t="s">
        <v>324</v>
      </c>
    </row>
    <row r="8" spans="1:5" ht="19.5" thickBot="1" x14ac:dyDescent="0.3">
      <c r="A8" s="190">
        <v>4</v>
      </c>
      <c r="B8" s="191" t="s">
        <v>346</v>
      </c>
      <c r="C8" s="192" t="s">
        <v>347</v>
      </c>
      <c r="D8" s="191" t="s">
        <v>0</v>
      </c>
      <c r="E8" s="193" t="s">
        <v>324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86C3-210E-40C2-8875-8361C082953C}">
  <sheetPr codeName="Sheet11"/>
  <dimension ref="B2:E11"/>
  <sheetViews>
    <sheetView showGridLines="0" rightToLeft="1" zoomScale="90" zoomScaleNormal="90" workbookViewId="0">
      <selection activeCell="C17" sqref="C17"/>
    </sheetView>
  </sheetViews>
  <sheetFormatPr defaultRowHeight="12.5" x14ac:dyDescent="0.25"/>
  <cols>
    <col min="1" max="1" width="8.7265625" style="89"/>
    <col min="2" max="2" width="11.54296875" style="89" customWidth="1"/>
    <col min="3" max="3" width="139.90625" style="89" customWidth="1"/>
    <col min="4" max="4" width="20.90625" style="89" bestFit="1" customWidth="1"/>
    <col min="5" max="16384" width="8.7265625" style="89"/>
  </cols>
  <sheetData>
    <row r="2" spans="2:5" ht="13" thickBot="1" x14ac:dyDescent="0.3"/>
    <row r="3" spans="2:5" ht="20.5" x14ac:dyDescent="0.25">
      <c r="B3" s="98" t="s">
        <v>326</v>
      </c>
      <c r="C3" s="99" t="s">
        <v>327</v>
      </c>
      <c r="D3" s="100" t="s">
        <v>328</v>
      </c>
    </row>
    <row r="4" spans="2:5" ht="19" x14ac:dyDescent="0.25">
      <c r="B4" s="101">
        <v>1</v>
      </c>
      <c r="C4" s="102" t="s">
        <v>261</v>
      </c>
      <c r="D4" s="103" t="s">
        <v>329</v>
      </c>
      <c r="E4" s="102"/>
    </row>
    <row r="5" spans="2:5" ht="19" x14ac:dyDescent="0.25">
      <c r="B5" s="101">
        <v>2</v>
      </c>
      <c r="C5" s="104" t="s">
        <v>348</v>
      </c>
      <c r="D5" s="103" t="s">
        <v>329</v>
      </c>
    </row>
    <row r="6" spans="2:5" ht="19" x14ac:dyDescent="0.25">
      <c r="B6" s="101">
        <v>2.1</v>
      </c>
      <c r="C6" s="105" t="s">
        <v>349</v>
      </c>
      <c r="D6" s="103" t="s">
        <v>329</v>
      </c>
    </row>
    <row r="7" spans="2:5" ht="19" x14ac:dyDescent="0.25">
      <c r="B7" s="101">
        <v>2.2000000000000002</v>
      </c>
      <c r="C7" s="105" t="s">
        <v>350</v>
      </c>
      <c r="D7" s="103" t="s">
        <v>329</v>
      </c>
    </row>
    <row r="8" spans="2:5" ht="19" x14ac:dyDescent="0.25">
      <c r="B8" s="101">
        <v>3</v>
      </c>
      <c r="C8" s="105" t="s">
        <v>351</v>
      </c>
      <c r="D8" s="103" t="s">
        <v>329</v>
      </c>
    </row>
    <row r="9" spans="2:5" ht="19" x14ac:dyDescent="0.25">
      <c r="B9" s="101">
        <v>3.1</v>
      </c>
      <c r="C9" s="105" t="s">
        <v>330</v>
      </c>
      <c r="D9" s="103" t="s">
        <v>329</v>
      </c>
    </row>
    <row r="10" spans="2:5" ht="19" x14ac:dyDescent="0.25">
      <c r="B10" s="101">
        <v>4</v>
      </c>
      <c r="C10" s="105" t="s">
        <v>352</v>
      </c>
      <c r="D10" s="103" t="s">
        <v>329</v>
      </c>
    </row>
    <row r="11" spans="2:5" ht="19.5" thickBot="1" x14ac:dyDescent="0.3">
      <c r="B11" s="332">
        <v>4.0999999999999996</v>
      </c>
      <c r="C11" s="333" t="s">
        <v>353</v>
      </c>
      <c r="D11" s="334" t="s">
        <v>329</v>
      </c>
    </row>
  </sheetData>
  <hyperlinks>
    <hyperlink ref="D4" location="'1'!A1" display="اضغط هنا للإنتقال للجدول" xr:uid="{E91C2E52-E4B6-4091-8407-F3E22089745D}"/>
    <hyperlink ref="D5:D11" location="'1'!A1" display="اضغط هنا للإنتقال للجدول" xr:uid="{C7683469-B8DD-4F85-994E-7EF12AE42214}"/>
    <hyperlink ref="D5" location="'2'!A1" display="اضغط هنا للإنتقال للجدول" xr:uid="{90BB4FBB-12AB-43CA-A66E-621B26642B1C}"/>
    <hyperlink ref="D6" location="'1-2'!A1" display="اضغط هنا للإنتقال للجدول" xr:uid="{B386EABA-B24D-4AAC-BB92-04F5CF159D6C}"/>
    <hyperlink ref="D7" location="'2-2'!A1" display="اضغط هنا للإنتقال للجدول" xr:uid="{BFE755D8-093B-4053-ABCB-ED84BE6F9940}"/>
    <hyperlink ref="D8" location="'3'!A1" display="اضغط هنا للإنتقال للجدول" xr:uid="{084B044B-39CB-4273-9395-98004944472C}"/>
    <hyperlink ref="D9" location="'1-3'!A1" display="اضغط هنا للإنتقال للجدول" xr:uid="{6526239E-A685-4C99-BC6E-4A81D72A5016}"/>
    <hyperlink ref="D11" location="'1-4'!Print_Titles" display="اضغط هنا للإنتقال للجدول" xr:uid="{24CBBA66-82FB-406A-BEF9-8FD641927201}"/>
    <hyperlink ref="D10" location="'4'!A1" display="اضغط هنا للإنتقال للجدول" xr:uid="{79DB9D78-651B-4EA2-985D-F44A81F5281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308"/>
  <sheetViews>
    <sheetView showGridLines="0" rightToLeft="1" zoomScale="90" zoomScaleNormal="90" zoomScaleSheetLayoutView="112" workbookViewId="0">
      <selection activeCell="H36" sqref="H36"/>
    </sheetView>
  </sheetViews>
  <sheetFormatPr defaultColWidth="9.1796875" defaultRowHeight="20.5" x14ac:dyDescent="0.8"/>
  <cols>
    <col min="1" max="1" width="4.6328125" style="9" customWidth="1"/>
    <col min="2" max="2" width="7.81640625" style="15" customWidth="1"/>
    <col min="3" max="3" width="37.81640625" style="16" customWidth="1"/>
    <col min="4" max="4" width="16.7265625" style="16" customWidth="1"/>
    <col min="5" max="5" width="14" style="109" customWidth="1"/>
    <col min="6" max="6" width="14.81640625" style="109" customWidth="1"/>
    <col min="7" max="7" width="9.1796875" style="125"/>
    <col min="8" max="8" width="12.6328125" style="9" customWidth="1"/>
    <col min="9" max="9" width="11.08984375" style="9" customWidth="1"/>
    <col min="10" max="16384" width="9.1796875" style="9"/>
  </cols>
  <sheetData>
    <row r="1" spans="2:9" s="17" customFormat="1" ht="25" customHeight="1" x14ac:dyDescent="0.25">
      <c r="B1" s="283" t="s">
        <v>35</v>
      </c>
      <c r="C1" s="284"/>
      <c r="D1" s="284"/>
      <c r="E1" s="284"/>
      <c r="F1" s="285"/>
      <c r="G1" s="117"/>
    </row>
    <row r="2" spans="2:9" s="18" customFormat="1" ht="25" customHeight="1" x14ac:dyDescent="0.25">
      <c r="B2" s="286" t="s">
        <v>261</v>
      </c>
      <c r="C2" s="287"/>
      <c r="D2" s="287"/>
      <c r="E2" s="287"/>
      <c r="F2" s="288"/>
      <c r="G2" s="118"/>
      <c r="H2" s="119"/>
    </row>
    <row r="3" spans="2:9" s="17" customFormat="1" ht="25" customHeight="1" x14ac:dyDescent="0.25">
      <c r="B3" s="289" t="s">
        <v>85</v>
      </c>
      <c r="C3" s="290"/>
      <c r="D3" s="290"/>
      <c r="E3" s="290"/>
      <c r="F3" s="291"/>
      <c r="G3" s="117"/>
      <c r="I3" s="120"/>
    </row>
    <row r="4" spans="2:9" s="6" customFormat="1" ht="35" customHeight="1" x14ac:dyDescent="0.25">
      <c r="B4" s="293" t="s">
        <v>65</v>
      </c>
      <c r="C4" s="293"/>
      <c r="D4" s="293"/>
      <c r="E4" s="292" t="s">
        <v>36</v>
      </c>
      <c r="F4" s="292"/>
      <c r="G4" s="121"/>
      <c r="H4" s="294" t="s">
        <v>331</v>
      </c>
      <c r="I4" s="294"/>
    </row>
    <row r="5" spans="2:9" s="6" customFormat="1" ht="35" customHeight="1" x14ac:dyDescent="0.25">
      <c r="B5" s="12" t="s">
        <v>37</v>
      </c>
      <c r="C5" s="163" t="s">
        <v>277</v>
      </c>
      <c r="D5" s="165"/>
      <c r="E5" s="195"/>
      <c r="F5" s="195"/>
      <c r="G5" s="121"/>
    </row>
    <row r="6" spans="2:9" s="6" customFormat="1" ht="35" customHeight="1" x14ac:dyDescent="0.25">
      <c r="B6" s="110"/>
      <c r="C6" s="164" t="s">
        <v>183</v>
      </c>
      <c r="D6" s="166"/>
      <c r="E6" s="196">
        <v>5830</v>
      </c>
      <c r="F6" s="196"/>
      <c r="G6" s="121"/>
    </row>
    <row r="7" spans="2:9" s="6" customFormat="1" ht="35" customHeight="1" x14ac:dyDescent="0.25">
      <c r="B7" s="111"/>
      <c r="C7" s="164" t="s">
        <v>220</v>
      </c>
      <c r="D7" s="166"/>
      <c r="E7" s="196">
        <v>1777</v>
      </c>
      <c r="F7" s="196"/>
      <c r="G7" s="121"/>
    </row>
    <row r="8" spans="2:9" s="6" customFormat="1" ht="35" customHeight="1" x14ac:dyDescent="0.25">
      <c r="B8" s="111"/>
      <c r="C8" s="164" t="s">
        <v>222</v>
      </c>
      <c r="D8" s="166" t="s">
        <v>38</v>
      </c>
      <c r="E8" s="196">
        <v>3520</v>
      </c>
      <c r="F8" s="196"/>
      <c r="G8" s="121"/>
    </row>
    <row r="9" spans="2:9" s="6" customFormat="1" ht="35" customHeight="1" x14ac:dyDescent="0.25">
      <c r="B9" s="111"/>
      <c r="C9" s="164" t="s">
        <v>221</v>
      </c>
      <c r="D9" s="166" t="s">
        <v>78</v>
      </c>
      <c r="E9" s="196">
        <v>45</v>
      </c>
      <c r="F9" s="196"/>
      <c r="G9" s="121"/>
    </row>
    <row r="10" spans="2:9" s="6" customFormat="1" ht="35" customHeight="1" x14ac:dyDescent="0.25">
      <c r="B10" s="112"/>
      <c r="C10" s="164" t="s">
        <v>188</v>
      </c>
      <c r="D10" s="166" t="s">
        <v>78</v>
      </c>
      <c r="E10" s="196">
        <v>8</v>
      </c>
      <c r="F10" s="196"/>
      <c r="G10" s="121"/>
    </row>
    <row r="11" spans="2:9" s="6" customFormat="1" ht="35" customHeight="1" x14ac:dyDescent="0.25">
      <c r="B11" s="298" t="s">
        <v>126</v>
      </c>
      <c r="C11" s="298"/>
      <c r="D11" s="298"/>
      <c r="E11" s="197"/>
      <c r="F11" s="197">
        <f>SUM(E6:E10)</f>
        <v>11180</v>
      </c>
      <c r="G11" s="121"/>
    </row>
    <row r="12" spans="2:9" s="6" customFormat="1" ht="35" customHeight="1" x14ac:dyDescent="0.25">
      <c r="B12" s="12" t="s">
        <v>39</v>
      </c>
      <c r="C12" s="163" t="s">
        <v>278</v>
      </c>
      <c r="D12" s="165"/>
      <c r="E12" s="198"/>
      <c r="F12" s="198"/>
      <c r="G12" s="121"/>
    </row>
    <row r="13" spans="2:9" s="6" customFormat="1" ht="35" customHeight="1" x14ac:dyDescent="0.25">
      <c r="B13" s="13"/>
      <c r="C13" s="167" t="s">
        <v>279</v>
      </c>
      <c r="D13" s="168"/>
      <c r="E13" s="196"/>
      <c r="F13" s="196"/>
      <c r="G13" s="121"/>
    </row>
    <row r="14" spans="2:9" s="6" customFormat="1" ht="35" customHeight="1" x14ac:dyDescent="0.25">
      <c r="B14" s="111"/>
      <c r="C14" s="164" t="s">
        <v>187</v>
      </c>
      <c r="D14" s="166"/>
      <c r="E14" s="196">
        <v>3070</v>
      </c>
      <c r="F14" s="196"/>
      <c r="G14" s="121"/>
    </row>
    <row r="15" spans="2:9" s="6" customFormat="1" ht="35" customHeight="1" x14ac:dyDescent="0.25">
      <c r="B15" s="111"/>
      <c r="C15" s="164" t="s">
        <v>186</v>
      </c>
      <c r="D15" s="166" t="s">
        <v>19</v>
      </c>
      <c r="E15" s="196">
        <v>4570</v>
      </c>
      <c r="F15" s="196"/>
      <c r="G15" s="121"/>
    </row>
    <row r="16" spans="2:9" s="6" customFormat="1" ht="35" customHeight="1" x14ac:dyDescent="0.25">
      <c r="B16" s="112"/>
      <c r="C16" s="164" t="s">
        <v>232</v>
      </c>
      <c r="D16" s="166"/>
      <c r="E16" s="196">
        <v>915</v>
      </c>
      <c r="F16" s="196"/>
      <c r="G16" s="121"/>
    </row>
    <row r="17" spans="2:7" s="6" customFormat="1" ht="35" customHeight="1" x14ac:dyDescent="0.25">
      <c r="B17" s="297" t="s">
        <v>104</v>
      </c>
      <c r="C17" s="297"/>
      <c r="D17" s="297"/>
      <c r="E17" s="199"/>
      <c r="F17" s="199">
        <f>SUM(E14:E16)</f>
        <v>8555</v>
      </c>
      <c r="G17" s="121"/>
    </row>
    <row r="18" spans="2:7" s="6" customFormat="1" ht="35" customHeight="1" x14ac:dyDescent="0.25">
      <c r="B18" s="110"/>
      <c r="C18" s="167" t="s">
        <v>280</v>
      </c>
      <c r="D18" s="168"/>
      <c r="E18" s="196"/>
      <c r="F18" s="196"/>
      <c r="G18" s="121"/>
    </row>
    <row r="19" spans="2:7" s="6" customFormat="1" ht="35" customHeight="1" x14ac:dyDescent="0.25">
      <c r="B19" s="112"/>
      <c r="C19" s="164" t="s">
        <v>233</v>
      </c>
      <c r="D19" s="166"/>
      <c r="E19" s="196">
        <v>900</v>
      </c>
      <c r="F19" s="196"/>
      <c r="G19" s="121"/>
    </row>
    <row r="20" spans="2:7" s="6" customFormat="1" ht="35" customHeight="1" x14ac:dyDescent="0.25">
      <c r="B20" s="297" t="s">
        <v>40</v>
      </c>
      <c r="C20" s="297"/>
      <c r="D20" s="297"/>
      <c r="E20" s="199"/>
      <c r="F20" s="199">
        <f>SUM(E19:E19)</f>
        <v>900</v>
      </c>
      <c r="G20" s="121"/>
    </row>
    <row r="21" spans="2:7" s="6" customFormat="1" ht="35" customHeight="1" x14ac:dyDescent="0.25">
      <c r="B21" s="13"/>
      <c r="C21" s="167" t="s">
        <v>281</v>
      </c>
      <c r="D21" s="169"/>
      <c r="E21" s="196"/>
      <c r="F21" s="196"/>
      <c r="G21" s="121"/>
    </row>
    <row r="22" spans="2:7" s="6" customFormat="1" ht="35" customHeight="1" x14ac:dyDescent="0.25">
      <c r="B22" s="110"/>
      <c r="C22" s="164" t="s">
        <v>238</v>
      </c>
      <c r="D22" s="168"/>
      <c r="E22" s="196">
        <v>577</v>
      </c>
      <c r="F22" s="196"/>
      <c r="G22" s="121"/>
    </row>
    <row r="23" spans="2:7" s="6" customFormat="1" ht="35" customHeight="1" x14ac:dyDescent="0.25">
      <c r="B23" s="111"/>
      <c r="C23" s="14" t="s">
        <v>239</v>
      </c>
      <c r="D23" s="14"/>
      <c r="E23" s="196">
        <v>73</v>
      </c>
      <c r="F23" s="196"/>
      <c r="G23" s="121"/>
    </row>
    <row r="24" spans="2:7" s="6" customFormat="1" ht="35" customHeight="1" x14ac:dyDescent="0.25">
      <c r="B24" s="111"/>
      <c r="C24" s="14" t="s">
        <v>240</v>
      </c>
      <c r="D24" s="14"/>
      <c r="E24" s="196">
        <v>85</v>
      </c>
      <c r="F24" s="196"/>
      <c r="G24" s="121"/>
    </row>
    <row r="25" spans="2:7" s="6" customFormat="1" ht="35" customHeight="1" x14ac:dyDescent="0.25">
      <c r="B25" s="111"/>
      <c r="C25" s="164" t="s">
        <v>241</v>
      </c>
      <c r="D25" s="166"/>
      <c r="E25" s="196">
        <v>520</v>
      </c>
      <c r="F25" s="196"/>
      <c r="G25" s="121"/>
    </row>
    <row r="26" spans="2:7" s="6" customFormat="1" ht="35" customHeight="1" x14ac:dyDescent="0.25">
      <c r="B26" s="111"/>
      <c r="C26" s="164" t="s">
        <v>242</v>
      </c>
      <c r="D26" s="166"/>
      <c r="E26" s="196">
        <v>194</v>
      </c>
      <c r="F26" s="196"/>
      <c r="G26" s="121"/>
    </row>
    <row r="27" spans="2:7" s="6" customFormat="1" ht="35" customHeight="1" x14ac:dyDescent="0.25">
      <c r="B27" s="111"/>
      <c r="C27" s="164" t="s">
        <v>243</v>
      </c>
      <c r="D27" s="166"/>
      <c r="E27" s="196">
        <v>82</v>
      </c>
      <c r="F27" s="196"/>
      <c r="G27" s="121"/>
    </row>
    <row r="28" spans="2:7" s="6" customFormat="1" ht="35" customHeight="1" x14ac:dyDescent="0.25">
      <c r="B28" s="111"/>
      <c r="C28" s="164" t="s">
        <v>234</v>
      </c>
      <c r="D28" s="166"/>
      <c r="E28" s="196">
        <v>59</v>
      </c>
      <c r="F28" s="196"/>
      <c r="G28" s="121"/>
    </row>
    <row r="29" spans="2:7" s="6" customFormat="1" ht="35" customHeight="1" x14ac:dyDescent="0.25">
      <c r="B29" s="111"/>
      <c r="C29" s="164" t="s">
        <v>244</v>
      </c>
      <c r="D29" s="166"/>
      <c r="E29" s="196">
        <v>15</v>
      </c>
      <c r="F29" s="196"/>
      <c r="G29" s="121"/>
    </row>
    <row r="30" spans="2:7" s="6" customFormat="1" ht="35" customHeight="1" x14ac:dyDescent="0.25">
      <c r="B30" s="111"/>
      <c r="C30" s="164" t="s">
        <v>245</v>
      </c>
      <c r="D30" s="166"/>
      <c r="E30" s="196">
        <v>35</v>
      </c>
      <c r="F30" s="196"/>
      <c r="G30" s="121"/>
    </row>
    <row r="31" spans="2:7" s="6" customFormat="1" ht="35" customHeight="1" x14ac:dyDescent="0.25">
      <c r="B31" s="111"/>
      <c r="C31" s="164" t="s">
        <v>246</v>
      </c>
      <c r="D31" s="166"/>
      <c r="E31" s="196">
        <v>25</v>
      </c>
      <c r="F31" s="196"/>
      <c r="G31" s="121"/>
    </row>
    <row r="32" spans="2:7" s="6" customFormat="1" ht="35" customHeight="1" x14ac:dyDescent="0.25">
      <c r="B32" s="111"/>
      <c r="C32" s="164" t="s">
        <v>247</v>
      </c>
      <c r="D32" s="166"/>
      <c r="E32" s="196">
        <v>440</v>
      </c>
      <c r="F32" s="196"/>
      <c r="G32" s="121"/>
    </row>
    <row r="33" spans="2:10" s="6" customFormat="1" ht="35" customHeight="1" x14ac:dyDescent="0.25">
      <c r="B33" s="112"/>
      <c r="C33" s="164" t="s">
        <v>248</v>
      </c>
      <c r="D33" s="166"/>
      <c r="E33" s="196">
        <v>240</v>
      </c>
      <c r="F33" s="196"/>
      <c r="G33" s="121"/>
    </row>
    <row r="34" spans="2:10" s="6" customFormat="1" ht="35" customHeight="1" x14ac:dyDescent="0.8">
      <c r="B34" s="297" t="s">
        <v>41</v>
      </c>
      <c r="C34" s="297"/>
      <c r="D34" s="297"/>
      <c r="E34" s="199"/>
      <c r="F34" s="199">
        <f>SUM(E22:E33)</f>
        <v>2345</v>
      </c>
      <c r="G34" s="121"/>
      <c r="H34" s="8"/>
      <c r="I34" s="8"/>
    </row>
    <row r="35" spans="2:10" s="6" customFormat="1" ht="35" customHeight="1" x14ac:dyDescent="0.8">
      <c r="B35" s="295" t="s">
        <v>189</v>
      </c>
      <c r="C35" s="295"/>
      <c r="D35" s="295"/>
      <c r="E35" s="204"/>
      <c r="F35" s="204">
        <f>SUM(F17+F20+F34)</f>
        <v>11800</v>
      </c>
      <c r="G35" s="121"/>
      <c r="H35" s="8"/>
      <c r="I35" s="8"/>
      <c r="J35" s="8"/>
    </row>
    <row r="36" spans="2:10" s="6" customFormat="1" ht="35" customHeight="1" x14ac:dyDescent="0.95">
      <c r="B36" s="296" t="s">
        <v>276</v>
      </c>
      <c r="C36" s="296"/>
      <c r="D36" s="296"/>
      <c r="E36" s="198"/>
      <c r="F36" s="202">
        <f>F11-F35</f>
        <v>-620</v>
      </c>
      <c r="G36" s="121"/>
      <c r="H36" s="8"/>
      <c r="I36" s="8"/>
      <c r="J36" s="8"/>
    </row>
    <row r="37" spans="2:10" s="6" customFormat="1" ht="35" customHeight="1" x14ac:dyDescent="0.8">
      <c r="B37" s="12" t="s">
        <v>190</v>
      </c>
      <c r="C37" s="163" t="s">
        <v>92</v>
      </c>
      <c r="D37" s="165"/>
      <c r="E37" s="200"/>
      <c r="F37" s="200"/>
      <c r="G37" s="121"/>
      <c r="H37" s="8"/>
      <c r="I37" s="8"/>
      <c r="J37" s="8"/>
    </row>
    <row r="38" spans="2:10" s="8" customFormat="1" ht="35" customHeight="1" x14ac:dyDescent="0.8">
      <c r="B38" s="113"/>
      <c r="C38" s="164" t="s">
        <v>235</v>
      </c>
      <c r="D38" s="171"/>
      <c r="E38" s="196"/>
      <c r="F38" s="196">
        <f>E39+E40</f>
        <v>239</v>
      </c>
      <c r="G38" s="122"/>
    </row>
    <row r="39" spans="2:10" s="8" customFormat="1" ht="35" customHeight="1" x14ac:dyDescent="0.8">
      <c r="B39" s="114"/>
      <c r="C39" s="170" t="s">
        <v>42</v>
      </c>
      <c r="D39" s="171"/>
      <c r="E39" s="196">
        <v>1304</v>
      </c>
      <c r="F39" s="201"/>
      <c r="G39" s="122"/>
    </row>
    <row r="40" spans="2:10" s="8" customFormat="1" ht="35" customHeight="1" x14ac:dyDescent="0.8">
      <c r="B40" s="114"/>
      <c r="C40" s="170" t="s">
        <v>43</v>
      </c>
      <c r="D40" s="171"/>
      <c r="E40" s="203">
        <v>-1065</v>
      </c>
      <c r="F40" s="201"/>
      <c r="G40" s="122"/>
    </row>
    <row r="41" spans="2:10" s="8" customFormat="1" ht="35" customHeight="1" x14ac:dyDescent="0.8">
      <c r="B41" s="114"/>
      <c r="C41" s="164" t="s">
        <v>236</v>
      </c>
      <c r="D41" s="166"/>
      <c r="E41" s="196"/>
      <c r="F41" s="205">
        <f>E42+E43</f>
        <v>-19</v>
      </c>
      <c r="G41" s="122"/>
    </row>
    <row r="42" spans="2:10" s="8" customFormat="1" ht="35" customHeight="1" x14ac:dyDescent="0.8">
      <c r="B42" s="114"/>
      <c r="C42" s="170" t="s">
        <v>42</v>
      </c>
      <c r="D42" s="171"/>
      <c r="E42" s="196">
        <v>750</v>
      </c>
      <c r="F42" s="201"/>
      <c r="G42" s="122"/>
    </row>
    <row r="43" spans="2:10" s="8" customFormat="1" ht="35" customHeight="1" x14ac:dyDescent="0.8">
      <c r="B43" s="114"/>
      <c r="C43" s="170" t="s">
        <v>43</v>
      </c>
      <c r="D43" s="171"/>
      <c r="E43" s="196">
        <v>-769</v>
      </c>
      <c r="F43" s="201"/>
      <c r="G43" s="122"/>
      <c r="H43" s="6"/>
      <c r="I43" s="6"/>
    </row>
    <row r="44" spans="2:10" s="8" customFormat="1" ht="35" customHeight="1" x14ac:dyDescent="0.8">
      <c r="B44" s="115"/>
      <c r="C44" s="164" t="s">
        <v>237</v>
      </c>
      <c r="D44" s="166"/>
      <c r="E44" s="196"/>
      <c r="F44" s="196">
        <v>400</v>
      </c>
      <c r="G44" s="122"/>
      <c r="H44" s="9"/>
      <c r="I44" s="9"/>
      <c r="J44" s="6"/>
    </row>
    <row r="45" spans="2:10" s="8" customFormat="1" ht="35" customHeight="1" x14ac:dyDescent="0.8">
      <c r="B45" s="297" t="s">
        <v>44</v>
      </c>
      <c r="C45" s="297"/>
      <c r="D45" s="297"/>
      <c r="E45" s="199"/>
      <c r="F45" s="199">
        <f>SUM(F38:F44)</f>
        <v>620</v>
      </c>
      <c r="G45" s="122"/>
      <c r="H45" s="9"/>
      <c r="I45" s="9"/>
      <c r="J45" s="9"/>
    </row>
    <row r="46" spans="2:10" s="19" customFormat="1" ht="24" customHeight="1" x14ac:dyDescent="0.8">
      <c r="B46" s="20"/>
      <c r="C46" s="21"/>
      <c r="D46" s="21"/>
      <c r="E46" s="106"/>
      <c r="F46" s="106"/>
      <c r="G46" s="123"/>
      <c r="H46" s="22"/>
      <c r="I46" s="22"/>
      <c r="J46" s="22"/>
    </row>
    <row r="47" spans="2:10" s="17" customFormat="1" ht="24" customHeight="1" x14ac:dyDescent="0.8">
      <c r="B47" s="22"/>
      <c r="C47" s="23"/>
      <c r="D47" s="23"/>
      <c r="E47" s="107"/>
      <c r="F47" s="108"/>
      <c r="G47" s="117"/>
      <c r="H47" s="22"/>
      <c r="I47" s="22"/>
      <c r="J47" s="22"/>
    </row>
    <row r="48" spans="2:10" s="22" customFormat="1" x14ac:dyDescent="0.8">
      <c r="C48" s="23"/>
      <c r="D48" s="23"/>
      <c r="E48" s="107"/>
      <c r="F48" s="107"/>
      <c r="G48" s="124"/>
    </row>
    <row r="49" spans="3:7" s="22" customFormat="1" x14ac:dyDescent="0.8">
      <c r="C49" s="23"/>
      <c r="D49" s="23"/>
      <c r="E49" s="107"/>
      <c r="F49" s="107"/>
      <c r="G49" s="124"/>
    </row>
    <row r="50" spans="3:7" s="22" customFormat="1" x14ac:dyDescent="0.8">
      <c r="C50" s="23"/>
      <c r="D50" s="23"/>
      <c r="E50" s="107"/>
      <c r="F50" s="107"/>
      <c r="G50" s="124"/>
    </row>
    <row r="51" spans="3:7" s="22" customFormat="1" x14ac:dyDescent="0.8">
      <c r="C51" s="23"/>
      <c r="D51" s="23"/>
      <c r="E51" s="107"/>
      <c r="F51" s="107"/>
      <c r="G51" s="124"/>
    </row>
    <row r="52" spans="3:7" s="22" customFormat="1" x14ac:dyDescent="0.8">
      <c r="C52" s="23"/>
      <c r="D52" s="23"/>
      <c r="E52" s="107"/>
      <c r="F52" s="107"/>
      <c r="G52" s="124"/>
    </row>
    <row r="53" spans="3:7" s="22" customFormat="1" x14ac:dyDescent="0.8">
      <c r="C53" s="23"/>
      <c r="D53" s="23"/>
      <c r="E53" s="107"/>
      <c r="F53" s="107"/>
      <c r="G53" s="124"/>
    </row>
    <row r="54" spans="3:7" s="22" customFormat="1" x14ac:dyDescent="0.8">
      <c r="C54" s="23"/>
      <c r="D54" s="23"/>
      <c r="E54" s="107"/>
      <c r="F54" s="107"/>
      <c r="G54" s="124"/>
    </row>
    <row r="55" spans="3:7" s="22" customFormat="1" x14ac:dyDescent="0.8">
      <c r="C55" s="23"/>
      <c r="D55" s="23"/>
      <c r="E55" s="107"/>
      <c r="F55" s="107"/>
      <c r="G55" s="124"/>
    </row>
    <row r="56" spans="3:7" s="22" customFormat="1" x14ac:dyDescent="0.8">
      <c r="C56" s="23"/>
      <c r="D56" s="23"/>
      <c r="E56" s="107"/>
      <c r="F56" s="107"/>
      <c r="G56" s="124"/>
    </row>
    <row r="57" spans="3:7" s="22" customFormat="1" x14ac:dyDescent="0.8">
      <c r="C57" s="23"/>
      <c r="D57" s="23"/>
      <c r="E57" s="107"/>
      <c r="F57" s="107"/>
      <c r="G57" s="124"/>
    </row>
    <row r="58" spans="3:7" s="22" customFormat="1" x14ac:dyDescent="0.8">
      <c r="C58" s="23"/>
      <c r="D58" s="23"/>
      <c r="E58" s="107"/>
      <c r="F58" s="107"/>
      <c r="G58" s="124"/>
    </row>
    <row r="59" spans="3:7" s="22" customFormat="1" x14ac:dyDescent="0.8">
      <c r="C59" s="23"/>
      <c r="D59" s="23"/>
      <c r="E59" s="107"/>
      <c r="F59" s="107"/>
      <c r="G59" s="124"/>
    </row>
    <row r="60" spans="3:7" s="22" customFormat="1" x14ac:dyDescent="0.8">
      <c r="C60" s="23"/>
      <c r="D60" s="23"/>
      <c r="E60" s="107"/>
      <c r="F60" s="107"/>
      <c r="G60" s="124"/>
    </row>
    <row r="61" spans="3:7" s="22" customFormat="1" x14ac:dyDescent="0.8">
      <c r="C61" s="23"/>
      <c r="D61" s="23"/>
      <c r="E61" s="107"/>
      <c r="F61" s="107"/>
      <c r="G61" s="124"/>
    </row>
    <row r="62" spans="3:7" s="22" customFormat="1" x14ac:dyDescent="0.8">
      <c r="C62" s="23"/>
      <c r="D62" s="23"/>
      <c r="E62" s="107"/>
      <c r="F62" s="107"/>
      <c r="G62" s="124"/>
    </row>
    <row r="63" spans="3:7" s="22" customFormat="1" x14ac:dyDescent="0.8">
      <c r="C63" s="23"/>
      <c r="D63" s="23"/>
      <c r="E63" s="107"/>
      <c r="F63" s="107"/>
      <c r="G63" s="124"/>
    </row>
    <row r="64" spans="3:7" s="22" customFormat="1" x14ac:dyDescent="0.8">
      <c r="C64" s="23"/>
      <c r="D64" s="23"/>
      <c r="E64" s="107"/>
      <c r="F64" s="107"/>
      <c r="G64" s="124"/>
    </row>
    <row r="65" spans="3:7" s="22" customFormat="1" x14ac:dyDescent="0.8">
      <c r="C65" s="23"/>
      <c r="D65" s="23"/>
      <c r="E65" s="107"/>
      <c r="F65" s="107"/>
      <c r="G65" s="124"/>
    </row>
    <row r="66" spans="3:7" s="22" customFormat="1" x14ac:dyDescent="0.8">
      <c r="C66" s="23"/>
      <c r="D66" s="23"/>
      <c r="E66" s="107"/>
      <c r="F66" s="107"/>
      <c r="G66" s="124"/>
    </row>
    <row r="67" spans="3:7" s="22" customFormat="1" x14ac:dyDescent="0.8">
      <c r="C67" s="23"/>
      <c r="D67" s="23"/>
      <c r="E67" s="107"/>
      <c r="F67" s="107"/>
      <c r="G67" s="124"/>
    </row>
    <row r="68" spans="3:7" s="22" customFormat="1" x14ac:dyDescent="0.8">
      <c r="C68" s="23"/>
      <c r="D68" s="23"/>
      <c r="E68" s="107"/>
      <c r="F68" s="107"/>
      <c r="G68" s="124"/>
    </row>
    <row r="69" spans="3:7" s="22" customFormat="1" x14ac:dyDescent="0.8">
      <c r="C69" s="23"/>
      <c r="D69" s="23"/>
      <c r="E69" s="107"/>
      <c r="F69" s="107"/>
      <c r="G69" s="124"/>
    </row>
    <row r="70" spans="3:7" s="22" customFormat="1" x14ac:dyDescent="0.8">
      <c r="C70" s="23"/>
      <c r="D70" s="23"/>
      <c r="E70" s="107"/>
      <c r="F70" s="107"/>
      <c r="G70" s="124"/>
    </row>
    <row r="71" spans="3:7" s="22" customFormat="1" x14ac:dyDescent="0.8">
      <c r="C71" s="23"/>
      <c r="D71" s="23"/>
      <c r="E71" s="107"/>
      <c r="F71" s="107"/>
      <c r="G71" s="124"/>
    </row>
    <row r="72" spans="3:7" s="22" customFormat="1" x14ac:dyDescent="0.8">
      <c r="C72" s="23"/>
      <c r="D72" s="23"/>
      <c r="E72" s="107"/>
      <c r="F72" s="107"/>
      <c r="G72" s="124"/>
    </row>
    <row r="73" spans="3:7" s="22" customFormat="1" x14ac:dyDescent="0.8">
      <c r="C73" s="23"/>
      <c r="D73" s="23"/>
      <c r="E73" s="107"/>
      <c r="F73" s="107"/>
      <c r="G73" s="124"/>
    </row>
    <row r="74" spans="3:7" s="22" customFormat="1" x14ac:dyDescent="0.8">
      <c r="C74" s="23"/>
      <c r="D74" s="23"/>
      <c r="E74" s="107"/>
      <c r="F74" s="107"/>
      <c r="G74" s="124"/>
    </row>
    <row r="75" spans="3:7" s="22" customFormat="1" x14ac:dyDescent="0.8">
      <c r="C75" s="23"/>
      <c r="D75" s="23"/>
      <c r="E75" s="107"/>
      <c r="F75" s="107"/>
      <c r="G75" s="124"/>
    </row>
    <row r="76" spans="3:7" s="22" customFormat="1" x14ac:dyDescent="0.8">
      <c r="C76" s="23"/>
      <c r="D76" s="23"/>
      <c r="E76" s="107"/>
      <c r="F76" s="107"/>
      <c r="G76" s="124"/>
    </row>
    <row r="77" spans="3:7" s="22" customFormat="1" x14ac:dyDescent="0.8">
      <c r="C77" s="24"/>
      <c r="D77" s="24"/>
      <c r="E77" s="107"/>
      <c r="F77" s="107"/>
      <c r="G77" s="124"/>
    </row>
    <row r="78" spans="3:7" s="22" customFormat="1" x14ac:dyDescent="0.8">
      <c r="C78" s="24"/>
      <c r="D78" s="24"/>
      <c r="E78" s="107"/>
      <c r="F78" s="107"/>
      <c r="G78" s="124"/>
    </row>
    <row r="79" spans="3:7" s="22" customFormat="1" x14ac:dyDescent="0.8">
      <c r="C79" s="24"/>
      <c r="D79" s="24"/>
      <c r="E79" s="107"/>
      <c r="F79" s="107"/>
      <c r="G79" s="124"/>
    </row>
    <row r="80" spans="3:7" s="22" customFormat="1" x14ac:dyDescent="0.8">
      <c r="C80" s="24"/>
      <c r="D80" s="24"/>
      <c r="E80" s="107"/>
      <c r="F80" s="107"/>
      <c r="G80" s="124"/>
    </row>
    <row r="81" spans="3:7" s="22" customFormat="1" x14ac:dyDescent="0.8">
      <c r="C81" s="24"/>
      <c r="D81" s="24"/>
      <c r="E81" s="107"/>
      <c r="F81" s="107"/>
      <c r="G81" s="124"/>
    </row>
    <row r="82" spans="3:7" s="22" customFormat="1" x14ac:dyDescent="0.8">
      <c r="C82" s="24"/>
      <c r="D82" s="24"/>
      <c r="E82" s="107"/>
      <c r="F82" s="107"/>
      <c r="G82" s="124"/>
    </row>
    <row r="83" spans="3:7" s="22" customFormat="1" x14ac:dyDescent="0.8">
      <c r="C83" s="24"/>
      <c r="D83" s="24"/>
      <c r="E83" s="107"/>
      <c r="F83" s="107"/>
      <c r="G83" s="124"/>
    </row>
    <row r="84" spans="3:7" s="22" customFormat="1" x14ac:dyDescent="0.8">
      <c r="C84" s="24"/>
      <c r="D84" s="24"/>
      <c r="E84" s="107"/>
      <c r="F84" s="107"/>
      <c r="G84" s="124"/>
    </row>
    <row r="85" spans="3:7" s="22" customFormat="1" x14ac:dyDescent="0.8">
      <c r="C85" s="24"/>
      <c r="D85" s="24"/>
      <c r="E85" s="107"/>
      <c r="F85" s="107"/>
      <c r="G85" s="124"/>
    </row>
    <row r="86" spans="3:7" s="22" customFormat="1" x14ac:dyDescent="0.8">
      <c r="C86" s="24"/>
      <c r="D86" s="24"/>
      <c r="E86" s="107"/>
      <c r="F86" s="107"/>
      <c r="G86" s="124"/>
    </row>
    <row r="87" spans="3:7" s="22" customFormat="1" x14ac:dyDescent="0.8">
      <c r="C87" s="24"/>
      <c r="D87" s="24"/>
      <c r="E87" s="107"/>
      <c r="F87" s="107"/>
      <c r="G87" s="124"/>
    </row>
    <row r="88" spans="3:7" s="22" customFormat="1" x14ac:dyDescent="0.8">
      <c r="C88" s="24"/>
      <c r="D88" s="24"/>
      <c r="E88" s="107"/>
      <c r="F88" s="107"/>
      <c r="G88" s="124"/>
    </row>
    <row r="89" spans="3:7" s="22" customFormat="1" x14ac:dyDescent="0.8">
      <c r="C89" s="24"/>
      <c r="D89" s="24"/>
      <c r="E89" s="107"/>
      <c r="F89" s="107"/>
      <c r="G89" s="124"/>
    </row>
    <row r="90" spans="3:7" s="22" customFormat="1" x14ac:dyDescent="0.8">
      <c r="C90" s="24"/>
      <c r="D90" s="24"/>
      <c r="E90" s="107"/>
      <c r="F90" s="107"/>
      <c r="G90" s="124"/>
    </row>
    <row r="91" spans="3:7" s="22" customFormat="1" x14ac:dyDescent="0.8">
      <c r="C91" s="24"/>
      <c r="D91" s="24"/>
      <c r="E91" s="107"/>
      <c r="F91" s="107"/>
      <c r="G91" s="124"/>
    </row>
    <row r="92" spans="3:7" s="22" customFormat="1" x14ac:dyDescent="0.8">
      <c r="C92" s="24"/>
      <c r="D92" s="24"/>
      <c r="E92" s="107"/>
      <c r="F92" s="107"/>
      <c r="G92" s="124"/>
    </row>
    <row r="93" spans="3:7" s="22" customFormat="1" x14ac:dyDescent="0.8">
      <c r="C93" s="24"/>
      <c r="D93" s="24"/>
      <c r="E93" s="107"/>
      <c r="F93" s="107"/>
      <c r="G93" s="124"/>
    </row>
    <row r="94" spans="3:7" s="22" customFormat="1" x14ac:dyDescent="0.8">
      <c r="C94" s="24"/>
      <c r="D94" s="24"/>
      <c r="E94" s="107"/>
      <c r="F94" s="107"/>
      <c r="G94" s="124"/>
    </row>
    <row r="95" spans="3:7" s="22" customFormat="1" x14ac:dyDescent="0.8">
      <c r="C95" s="24"/>
      <c r="D95" s="24"/>
      <c r="E95" s="107"/>
      <c r="F95" s="107"/>
      <c r="G95" s="124"/>
    </row>
    <row r="96" spans="3:7" s="22" customFormat="1" x14ac:dyDescent="0.8">
      <c r="C96" s="24"/>
      <c r="D96" s="24"/>
      <c r="E96" s="107"/>
      <c r="F96" s="107"/>
      <c r="G96" s="124"/>
    </row>
    <row r="97" spans="3:7" s="22" customFormat="1" x14ac:dyDescent="0.8">
      <c r="C97" s="24"/>
      <c r="D97" s="24"/>
      <c r="E97" s="107"/>
      <c r="F97" s="107"/>
      <c r="G97" s="124"/>
    </row>
    <row r="98" spans="3:7" s="22" customFormat="1" x14ac:dyDescent="0.8">
      <c r="C98" s="24"/>
      <c r="D98" s="24"/>
      <c r="E98" s="107"/>
      <c r="F98" s="107"/>
      <c r="G98" s="124"/>
    </row>
    <row r="99" spans="3:7" s="22" customFormat="1" x14ac:dyDescent="0.8">
      <c r="C99" s="24"/>
      <c r="D99" s="24"/>
      <c r="E99" s="107"/>
      <c r="F99" s="107"/>
      <c r="G99" s="124"/>
    </row>
    <row r="100" spans="3:7" s="22" customFormat="1" x14ac:dyDescent="0.8">
      <c r="C100" s="24"/>
      <c r="D100" s="24"/>
      <c r="E100" s="107"/>
      <c r="F100" s="107"/>
      <c r="G100" s="124"/>
    </row>
    <row r="101" spans="3:7" s="22" customFormat="1" x14ac:dyDescent="0.8">
      <c r="C101" s="24"/>
      <c r="D101" s="24"/>
      <c r="E101" s="107"/>
      <c r="F101" s="107"/>
      <c r="G101" s="124"/>
    </row>
    <row r="102" spans="3:7" s="22" customFormat="1" x14ac:dyDescent="0.8">
      <c r="C102" s="24"/>
      <c r="D102" s="24"/>
      <c r="E102" s="107"/>
      <c r="F102" s="107"/>
      <c r="G102" s="124"/>
    </row>
    <row r="103" spans="3:7" s="22" customFormat="1" x14ac:dyDescent="0.8">
      <c r="C103" s="24"/>
      <c r="D103" s="24"/>
      <c r="E103" s="107"/>
      <c r="F103" s="107"/>
      <c r="G103" s="124"/>
    </row>
    <row r="104" spans="3:7" s="22" customFormat="1" x14ac:dyDescent="0.8">
      <c r="C104" s="24"/>
      <c r="D104" s="24"/>
      <c r="E104" s="107"/>
      <c r="F104" s="107"/>
      <c r="G104" s="124"/>
    </row>
    <row r="105" spans="3:7" s="22" customFormat="1" x14ac:dyDescent="0.8">
      <c r="C105" s="24"/>
      <c r="D105" s="24"/>
      <c r="E105" s="107"/>
      <c r="F105" s="107"/>
      <c r="G105" s="124"/>
    </row>
    <row r="106" spans="3:7" s="22" customFormat="1" x14ac:dyDescent="0.8">
      <c r="C106" s="24"/>
      <c r="D106" s="24"/>
      <c r="E106" s="107"/>
      <c r="F106" s="107"/>
      <c r="G106" s="124"/>
    </row>
    <row r="107" spans="3:7" s="22" customFormat="1" x14ac:dyDescent="0.8">
      <c r="C107" s="24"/>
      <c r="D107" s="24"/>
      <c r="E107" s="107"/>
      <c r="F107" s="107"/>
      <c r="G107" s="124"/>
    </row>
    <row r="108" spans="3:7" s="22" customFormat="1" x14ac:dyDescent="0.8">
      <c r="C108" s="24"/>
      <c r="D108" s="24"/>
      <c r="E108" s="107"/>
      <c r="F108" s="107"/>
      <c r="G108" s="124"/>
    </row>
    <row r="109" spans="3:7" s="22" customFormat="1" x14ac:dyDescent="0.8">
      <c r="C109" s="24"/>
      <c r="D109" s="24"/>
      <c r="E109" s="107"/>
      <c r="F109" s="107"/>
      <c r="G109" s="124"/>
    </row>
    <row r="110" spans="3:7" s="22" customFormat="1" x14ac:dyDescent="0.8">
      <c r="C110" s="24"/>
      <c r="D110" s="24"/>
      <c r="E110" s="107"/>
      <c r="F110" s="107"/>
      <c r="G110" s="124"/>
    </row>
    <row r="111" spans="3:7" s="22" customFormat="1" x14ac:dyDescent="0.8">
      <c r="C111" s="24"/>
      <c r="D111" s="24"/>
      <c r="E111" s="107"/>
      <c r="F111" s="107"/>
      <c r="G111" s="124"/>
    </row>
    <row r="112" spans="3:7" s="22" customFormat="1" x14ac:dyDescent="0.8">
      <c r="C112" s="24"/>
      <c r="D112" s="24"/>
      <c r="E112" s="107"/>
      <c r="F112" s="107"/>
      <c r="G112" s="124"/>
    </row>
    <row r="113" spans="3:7" s="22" customFormat="1" x14ac:dyDescent="0.8">
      <c r="C113" s="24"/>
      <c r="D113" s="24"/>
      <c r="E113" s="107"/>
      <c r="F113" s="107"/>
      <c r="G113" s="124"/>
    </row>
    <row r="114" spans="3:7" s="22" customFormat="1" x14ac:dyDescent="0.8">
      <c r="C114" s="24"/>
      <c r="D114" s="24"/>
      <c r="E114" s="107"/>
      <c r="F114" s="107"/>
      <c r="G114" s="124"/>
    </row>
    <row r="115" spans="3:7" s="22" customFormat="1" x14ac:dyDescent="0.8">
      <c r="C115" s="24"/>
      <c r="D115" s="24"/>
      <c r="E115" s="107"/>
      <c r="F115" s="107"/>
      <c r="G115" s="124"/>
    </row>
    <row r="116" spans="3:7" s="22" customFormat="1" x14ac:dyDescent="0.8">
      <c r="C116" s="24"/>
      <c r="D116" s="24"/>
      <c r="E116" s="107"/>
      <c r="F116" s="107"/>
      <c r="G116" s="124"/>
    </row>
    <row r="117" spans="3:7" s="22" customFormat="1" x14ac:dyDescent="0.8">
      <c r="C117" s="24"/>
      <c r="D117" s="24"/>
      <c r="E117" s="107"/>
      <c r="F117" s="107"/>
      <c r="G117" s="124"/>
    </row>
    <row r="118" spans="3:7" s="22" customFormat="1" x14ac:dyDescent="0.8">
      <c r="C118" s="24"/>
      <c r="D118" s="24"/>
      <c r="E118" s="107"/>
      <c r="F118" s="107"/>
      <c r="G118" s="124"/>
    </row>
    <row r="119" spans="3:7" s="22" customFormat="1" x14ac:dyDescent="0.8">
      <c r="C119" s="24"/>
      <c r="D119" s="24"/>
      <c r="E119" s="107"/>
      <c r="F119" s="107"/>
      <c r="G119" s="124"/>
    </row>
    <row r="120" spans="3:7" s="22" customFormat="1" x14ac:dyDescent="0.8">
      <c r="C120" s="24"/>
      <c r="D120" s="24"/>
      <c r="E120" s="107"/>
      <c r="F120" s="107"/>
      <c r="G120" s="124"/>
    </row>
    <row r="121" spans="3:7" s="22" customFormat="1" x14ac:dyDescent="0.8">
      <c r="C121" s="24"/>
      <c r="D121" s="24"/>
      <c r="E121" s="107"/>
      <c r="F121" s="107"/>
      <c r="G121" s="124"/>
    </row>
    <row r="122" spans="3:7" s="22" customFormat="1" x14ac:dyDescent="0.8">
      <c r="C122" s="24"/>
      <c r="D122" s="24"/>
      <c r="E122" s="107"/>
      <c r="F122" s="107"/>
      <c r="G122" s="124"/>
    </row>
    <row r="123" spans="3:7" s="22" customFormat="1" x14ac:dyDescent="0.8">
      <c r="C123" s="24"/>
      <c r="D123" s="24"/>
      <c r="E123" s="107"/>
      <c r="F123" s="107"/>
      <c r="G123" s="124"/>
    </row>
    <row r="124" spans="3:7" s="22" customFormat="1" x14ac:dyDescent="0.8">
      <c r="C124" s="24"/>
      <c r="D124" s="24"/>
      <c r="E124" s="107"/>
      <c r="F124" s="107"/>
      <c r="G124" s="124"/>
    </row>
    <row r="125" spans="3:7" s="22" customFormat="1" x14ac:dyDescent="0.8">
      <c r="C125" s="24"/>
      <c r="D125" s="24"/>
      <c r="E125" s="107"/>
      <c r="F125" s="107"/>
      <c r="G125" s="124"/>
    </row>
    <row r="126" spans="3:7" s="22" customFormat="1" x14ac:dyDescent="0.8">
      <c r="C126" s="24"/>
      <c r="D126" s="24"/>
      <c r="E126" s="107"/>
      <c r="F126" s="107"/>
      <c r="G126" s="124"/>
    </row>
    <row r="127" spans="3:7" s="22" customFormat="1" x14ac:dyDescent="0.8">
      <c r="C127" s="24"/>
      <c r="D127" s="24"/>
      <c r="E127" s="107"/>
      <c r="F127" s="107"/>
      <c r="G127" s="124"/>
    </row>
    <row r="128" spans="3:7" s="22" customFormat="1" x14ac:dyDescent="0.8">
      <c r="C128" s="24"/>
      <c r="D128" s="24"/>
      <c r="E128" s="107"/>
      <c r="F128" s="107"/>
      <c r="G128" s="124"/>
    </row>
    <row r="129" spans="3:7" s="22" customFormat="1" x14ac:dyDescent="0.8">
      <c r="C129" s="24"/>
      <c r="D129" s="24"/>
      <c r="E129" s="107"/>
      <c r="F129" s="107"/>
      <c r="G129" s="124"/>
    </row>
    <row r="130" spans="3:7" s="22" customFormat="1" x14ac:dyDescent="0.8">
      <c r="C130" s="24"/>
      <c r="D130" s="24"/>
      <c r="E130" s="107"/>
      <c r="F130" s="107"/>
      <c r="G130" s="124"/>
    </row>
    <row r="131" spans="3:7" s="22" customFormat="1" x14ac:dyDescent="0.8">
      <c r="C131" s="24"/>
      <c r="D131" s="24"/>
      <c r="E131" s="107"/>
      <c r="F131" s="107"/>
      <c r="G131" s="124"/>
    </row>
    <row r="132" spans="3:7" s="22" customFormat="1" x14ac:dyDescent="0.8">
      <c r="C132" s="24"/>
      <c r="D132" s="24"/>
      <c r="E132" s="107"/>
      <c r="F132" s="107"/>
      <c r="G132" s="124"/>
    </row>
    <row r="133" spans="3:7" s="22" customFormat="1" x14ac:dyDescent="0.8">
      <c r="C133" s="24"/>
      <c r="D133" s="24"/>
      <c r="E133" s="107"/>
      <c r="F133" s="107"/>
      <c r="G133" s="124"/>
    </row>
    <row r="134" spans="3:7" s="22" customFormat="1" x14ac:dyDescent="0.8">
      <c r="C134" s="24"/>
      <c r="D134" s="24"/>
      <c r="E134" s="107"/>
      <c r="F134" s="107"/>
      <c r="G134" s="124"/>
    </row>
    <row r="135" spans="3:7" s="22" customFormat="1" x14ac:dyDescent="0.8">
      <c r="C135" s="24"/>
      <c r="D135" s="24"/>
      <c r="E135" s="107"/>
      <c r="F135" s="107"/>
      <c r="G135" s="124"/>
    </row>
    <row r="136" spans="3:7" s="22" customFormat="1" x14ac:dyDescent="0.8">
      <c r="C136" s="24"/>
      <c r="D136" s="24"/>
      <c r="E136" s="107"/>
      <c r="F136" s="107"/>
      <c r="G136" s="124"/>
    </row>
    <row r="137" spans="3:7" s="22" customFormat="1" x14ac:dyDescent="0.8">
      <c r="C137" s="24"/>
      <c r="D137" s="24"/>
      <c r="E137" s="107"/>
      <c r="F137" s="107"/>
      <c r="G137" s="124"/>
    </row>
    <row r="138" spans="3:7" s="22" customFormat="1" x14ac:dyDescent="0.8">
      <c r="C138" s="24"/>
      <c r="D138" s="24"/>
      <c r="E138" s="107"/>
      <c r="F138" s="107"/>
      <c r="G138" s="124"/>
    </row>
    <row r="139" spans="3:7" s="22" customFormat="1" x14ac:dyDescent="0.8">
      <c r="C139" s="24"/>
      <c r="D139" s="24"/>
      <c r="E139" s="107"/>
      <c r="F139" s="107"/>
      <c r="G139" s="124"/>
    </row>
    <row r="140" spans="3:7" s="22" customFormat="1" x14ac:dyDescent="0.8">
      <c r="C140" s="24"/>
      <c r="D140" s="24"/>
      <c r="E140" s="107"/>
      <c r="F140" s="107"/>
      <c r="G140" s="124"/>
    </row>
    <row r="141" spans="3:7" s="22" customFormat="1" x14ac:dyDescent="0.8">
      <c r="C141" s="24"/>
      <c r="D141" s="24"/>
      <c r="E141" s="107"/>
      <c r="F141" s="107"/>
      <c r="G141" s="124"/>
    </row>
    <row r="142" spans="3:7" s="22" customFormat="1" x14ac:dyDescent="0.8">
      <c r="C142" s="24"/>
      <c r="D142" s="24"/>
      <c r="E142" s="107"/>
      <c r="F142" s="107"/>
      <c r="G142" s="124"/>
    </row>
    <row r="143" spans="3:7" s="22" customFormat="1" x14ac:dyDescent="0.8">
      <c r="C143" s="24"/>
      <c r="D143" s="24"/>
      <c r="E143" s="107"/>
      <c r="F143" s="107"/>
      <c r="G143" s="124"/>
    </row>
    <row r="144" spans="3:7" s="22" customFormat="1" x14ac:dyDescent="0.8">
      <c r="C144" s="24"/>
      <c r="D144" s="24"/>
      <c r="E144" s="107"/>
      <c r="F144" s="107"/>
      <c r="G144" s="124"/>
    </row>
    <row r="145" spans="3:7" s="22" customFormat="1" x14ac:dyDescent="0.8">
      <c r="C145" s="24"/>
      <c r="D145" s="24"/>
      <c r="E145" s="107"/>
      <c r="F145" s="107"/>
      <c r="G145" s="124"/>
    </row>
    <row r="146" spans="3:7" s="22" customFormat="1" x14ac:dyDescent="0.8">
      <c r="C146" s="24"/>
      <c r="D146" s="24"/>
      <c r="E146" s="107"/>
      <c r="F146" s="107"/>
      <c r="G146" s="124"/>
    </row>
    <row r="147" spans="3:7" s="22" customFormat="1" x14ac:dyDescent="0.8">
      <c r="C147" s="24"/>
      <c r="D147" s="24"/>
      <c r="E147" s="107"/>
      <c r="F147" s="107"/>
      <c r="G147" s="124"/>
    </row>
    <row r="148" spans="3:7" s="22" customFormat="1" x14ac:dyDescent="0.8">
      <c r="C148" s="24"/>
      <c r="D148" s="24"/>
      <c r="E148" s="107"/>
      <c r="F148" s="107"/>
      <c r="G148" s="124"/>
    </row>
    <row r="149" spans="3:7" s="22" customFormat="1" x14ac:dyDescent="0.8">
      <c r="C149" s="24"/>
      <c r="D149" s="24"/>
      <c r="E149" s="107"/>
      <c r="F149" s="107"/>
      <c r="G149" s="124"/>
    </row>
    <row r="150" spans="3:7" s="22" customFormat="1" x14ac:dyDescent="0.8">
      <c r="C150" s="24"/>
      <c r="D150" s="24"/>
      <c r="E150" s="107"/>
      <c r="F150" s="107"/>
      <c r="G150" s="124"/>
    </row>
    <row r="151" spans="3:7" s="22" customFormat="1" x14ac:dyDescent="0.8">
      <c r="C151" s="24"/>
      <c r="D151" s="24"/>
      <c r="E151" s="107"/>
      <c r="F151" s="107"/>
      <c r="G151" s="124"/>
    </row>
    <row r="152" spans="3:7" s="22" customFormat="1" x14ac:dyDescent="0.8">
      <c r="C152" s="24"/>
      <c r="D152" s="24"/>
      <c r="E152" s="107"/>
      <c r="F152" s="107"/>
      <c r="G152" s="124"/>
    </row>
    <row r="153" spans="3:7" s="22" customFormat="1" x14ac:dyDescent="0.8">
      <c r="C153" s="24"/>
      <c r="D153" s="24"/>
      <c r="E153" s="107"/>
      <c r="F153" s="107"/>
      <c r="G153" s="124"/>
    </row>
    <row r="154" spans="3:7" s="22" customFormat="1" x14ac:dyDescent="0.8">
      <c r="C154" s="24"/>
      <c r="D154" s="24"/>
      <c r="E154" s="107"/>
      <c r="F154" s="107"/>
      <c r="G154" s="124"/>
    </row>
    <row r="155" spans="3:7" s="22" customFormat="1" x14ac:dyDescent="0.8">
      <c r="C155" s="24"/>
      <c r="D155" s="24"/>
      <c r="E155" s="107"/>
      <c r="F155" s="107"/>
      <c r="G155" s="124"/>
    </row>
    <row r="156" spans="3:7" s="22" customFormat="1" x14ac:dyDescent="0.8">
      <c r="C156" s="24"/>
      <c r="D156" s="24"/>
      <c r="E156" s="107"/>
      <c r="F156" s="107"/>
      <c r="G156" s="124"/>
    </row>
    <row r="157" spans="3:7" s="22" customFormat="1" x14ac:dyDescent="0.8">
      <c r="C157" s="24"/>
      <c r="D157" s="24"/>
      <c r="E157" s="107"/>
      <c r="F157" s="107"/>
      <c r="G157" s="124"/>
    </row>
    <row r="158" spans="3:7" s="22" customFormat="1" x14ac:dyDescent="0.8">
      <c r="C158" s="24"/>
      <c r="D158" s="24"/>
      <c r="E158" s="107"/>
      <c r="F158" s="107"/>
      <c r="G158" s="124"/>
    </row>
    <row r="159" spans="3:7" s="22" customFormat="1" x14ac:dyDescent="0.8">
      <c r="C159" s="24"/>
      <c r="D159" s="24"/>
      <c r="E159" s="107"/>
      <c r="F159" s="107"/>
      <c r="G159" s="124"/>
    </row>
    <row r="160" spans="3:7" s="22" customFormat="1" x14ac:dyDescent="0.8">
      <c r="C160" s="24"/>
      <c r="D160" s="24"/>
      <c r="E160" s="107"/>
      <c r="F160" s="107"/>
      <c r="G160" s="124"/>
    </row>
    <row r="161" spans="3:7" s="22" customFormat="1" x14ac:dyDescent="0.8">
      <c r="C161" s="24"/>
      <c r="D161" s="24"/>
      <c r="E161" s="107"/>
      <c r="F161" s="107"/>
      <c r="G161" s="124"/>
    </row>
    <row r="162" spans="3:7" s="22" customFormat="1" x14ac:dyDescent="0.8">
      <c r="C162" s="24"/>
      <c r="D162" s="24"/>
      <c r="E162" s="107"/>
      <c r="F162" s="107"/>
      <c r="G162" s="124"/>
    </row>
    <row r="163" spans="3:7" s="22" customFormat="1" x14ac:dyDescent="0.8">
      <c r="C163" s="24"/>
      <c r="D163" s="24"/>
      <c r="E163" s="107"/>
      <c r="F163" s="107"/>
      <c r="G163" s="124"/>
    </row>
    <row r="164" spans="3:7" s="22" customFormat="1" x14ac:dyDescent="0.8">
      <c r="C164" s="24"/>
      <c r="D164" s="24"/>
      <c r="E164" s="107"/>
      <c r="F164" s="107"/>
      <c r="G164" s="124"/>
    </row>
    <row r="165" spans="3:7" s="22" customFormat="1" x14ac:dyDescent="0.8">
      <c r="C165" s="24"/>
      <c r="D165" s="24"/>
      <c r="E165" s="107"/>
      <c r="F165" s="107"/>
      <c r="G165" s="124"/>
    </row>
    <row r="166" spans="3:7" s="22" customFormat="1" x14ac:dyDescent="0.8">
      <c r="C166" s="24"/>
      <c r="D166" s="24"/>
      <c r="E166" s="107"/>
      <c r="F166" s="107"/>
      <c r="G166" s="124"/>
    </row>
    <row r="167" spans="3:7" s="22" customFormat="1" x14ac:dyDescent="0.8">
      <c r="C167" s="24"/>
      <c r="D167" s="24"/>
      <c r="E167" s="107"/>
      <c r="F167" s="107"/>
      <c r="G167" s="124"/>
    </row>
    <row r="168" spans="3:7" s="22" customFormat="1" x14ac:dyDescent="0.8">
      <c r="C168" s="24"/>
      <c r="D168" s="24"/>
      <c r="E168" s="107"/>
      <c r="F168" s="107"/>
      <c r="G168" s="124"/>
    </row>
    <row r="169" spans="3:7" s="22" customFormat="1" x14ac:dyDescent="0.8">
      <c r="C169" s="24"/>
      <c r="D169" s="24"/>
      <c r="E169" s="107"/>
      <c r="F169" s="107"/>
      <c r="G169" s="124"/>
    </row>
    <row r="170" spans="3:7" s="22" customFormat="1" x14ac:dyDescent="0.8">
      <c r="C170" s="24"/>
      <c r="D170" s="24"/>
      <c r="E170" s="107"/>
      <c r="F170" s="107"/>
      <c r="G170" s="124"/>
    </row>
    <row r="171" spans="3:7" s="22" customFormat="1" x14ac:dyDescent="0.8">
      <c r="C171" s="24"/>
      <c r="D171" s="24"/>
      <c r="E171" s="107"/>
      <c r="F171" s="107"/>
      <c r="G171" s="124"/>
    </row>
    <row r="172" spans="3:7" s="22" customFormat="1" x14ac:dyDescent="0.8">
      <c r="C172" s="24"/>
      <c r="D172" s="24"/>
      <c r="E172" s="107"/>
      <c r="F172" s="107"/>
      <c r="G172" s="124"/>
    </row>
    <row r="173" spans="3:7" s="22" customFormat="1" x14ac:dyDescent="0.8">
      <c r="C173" s="24"/>
      <c r="D173" s="24"/>
      <c r="E173" s="107"/>
      <c r="F173" s="107"/>
      <c r="G173" s="124"/>
    </row>
    <row r="174" spans="3:7" s="22" customFormat="1" x14ac:dyDescent="0.8">
      <c r="C174" s="24"/>
      <c r="D174" s="24"/>
      <c r="E174" s="107"/>
      <c r="F174" s="107"/>
      <c r="G174" s="124"/>
    </row>
    <row r="175" spans="3:7" s="22" customFormat="1" x14ac:dyDescent="0.8">
      <c r="C175" s="24"/>
      <c r="D175" s="24"/>
      <c r="E175" s="107"/>
      <c r="F175" s="107"/>
      <c r="G175" s="124"/>
    </row>
    <row r="176" spans="3:7" s="22" customFormat="1" x14ac:dyDescent="0.8">
      <c r="C176" s="24"/>
      <c r="D176" s="24"/>
      <c r="E176" s="107"/>
      <c r="F176" s="107"/>
      <c r="G176" s="124"/>
    </row>
    <row r="177" spans="3:7" s="22" customFormat="1" x14ac:dyDescent="0.8">
      <c r="C177" s="24"/>
      <c r="D177" s="24"/>
      <c r="E177" s="107"/>
      <c r="F177" s="107"/>
      <c r="G177" s="124"/>
    </row>
    <row r="178" spans="3:7" s="22" customFormat="1" x14ac:dyDescent="0.8">
      <c r="C178" s="24"/>
      <c r="D178" s="24"/>
      <c r="E178" s="107"/>
      <c r="F178" s="107"/>
      <c r="G178" s="124"/>
    </row>
    <row r="179" spans="3:7" s="22" customFormat="1" x14ac:dyDescent="0.8">
      <c r="C179" s="24"/>
      <c r="D179" s="24"/>
      <c r="E179" s="107"/>
      <c r="F179" s="107"/>
      <c r="G179" s="124"/>
    </row>
    <row r="180" spans="3:7" s="22" customFormat="1" x14ac:dyDescent="0.8">
      <c r="C180" s="24"/>
      <c r="D180" s="24"/>
      <c r="E180" s="107"/>
      <c r="F180" s="107"/>
      <c r="G180" s="124"/>
    </row>
    <row r="181" spans="3:7" s="22" customFormat="1" x14ac:dyDescent="0.8">
      <c r="C181" s="24"/>
      <c r="D181" s="24"/>
      <c r="E181" s="107"/>
      <c r="F181" s="107"/>
      <c r="G181" s="124"/>
    </row>
    <row r="182" spans="3:7" s="22" customFormat="1" x14ac:dyDescent="0.8">
      <c r="C182" s="24"/>
      <c r="D182" s="24"/>
      <c r="E182" s="107"/>
      <c r="F182" s="107"/>
      <c r="G182" s="124"/>
    </row>
    <row r="183" spans="3:7" s="22" customFormat="1" x14ac:dyDescent="0.8">
      <c r="C183" s="24"/>
      <c r="D183" s="24"/>
      <c r="E183" s="107"/>
      <c r="F183" s="107"/>
      <c r="G183" s="124"/>
    </row>
    <row r="184" spans="3:7" s="22" customFormat="1" x14ac:dyDescent="0.8">
      <c r="C184" s="24"/>
      <c r="D184" s="24"/>
      <c r="E184" s="107"/>
      <c r="F184" s="107"/>
      <c r="G184" s="124"/>
    </row>
    <row r="185" spans="3:7" s="22" customFormat="1" x14ac:dyDescent="0.8">
      <c r="C185" s="24"/>
      <c r="D185" s="24"/>
      <c r="E185" s="107"/>
      <c r="F185" s="107"/>
      <c r="G185" s="124"/>
    </row>
    <row r="186" spans="3:7" s="22" customFormat="1" x14ac:dyDescent="0.8">
      <c r="C186" s="24"/>
      <c r="D186" s="24"/>
      <c r="E186" s="107"/>
      <c r="F186" s="107"/>
      <c r="G186" s="124"/>
    </row>
    <row r="187" spans="3:7" s="22" customFormat="1" x14ac:dyDescent="0.8">
      <c r="C187" s="24"/>
      <c r="D187" s="24"/>
      <c r="E187" s="107"/>
      <c r="F187" s="107"/>
      <c r="G187" s="124"/>
    </row>
    <row r="188" spans="3:7" s="22" customFormat="1" x14ac:dyDescent="0.8">
      <c r="C188" s="24"/>
      <c r="D188" s="24"/>
      <c r="E188" s="107"/>
      <c r="F188" s="107"/>
      <c r="G188" s="124"/>
    </row>
    <row r="189" spans="3:7" s="22" customFormat="1" x14ac:dyDescent="0.8">
      <c r="C189" s="24"/>
      <c r="D189" s="24"/>
      <c r="E189" s="107"/>
      <c r="F189" s="107"/>
      <c r="G189" s="124"/>
    </row>
    <row r="190" spans="3:7" s="22" customFormat="1" x14ac:dyDescent="0.8">
      <c r="C190" s="24"/>
      <c r="D190" s="24"/>
      <c r="E190" s="107"/>
      <c r="F190" s="107"/>
      <c r="G190" s="124"/>
    </row>
    <row r="191" spans="3:7" s="22" customFormat="1" x14ac:dyDescent="0.8">
      <c r="C191" s="24"/>
      <c r="D191" s="24"/>
      <c r="E191" s="107"/>
      <c r="F191" s="107"/>
      <c r="G191" s="124"/>
    </row>
    <row r="192" spans="3:7" s="22" customFormat="1" x14ac:dyDescent="0.8">
      <c r="C192" s="24"/>
      <c r="D192" s="24"/>
      <c r="E192" s="107"/>
      <c r="F192" s="107"/>
      <c r="G192" s="124"/>
    </row>
    <row r="193" spans="3:7" s="22" customFormat="1" x14ac:dyDescent="0.8">
      <c r="C193" s="24"/>
      <c r="D193" s="24"/>
      <c r="E193" s="107"/>
      <c r="F193" s="107"/>
      <c r="G193" s="124"/>
    </row>
    <row r="194" spans="3:7" s="22" customFormat="1" x14ac:dyDescent="0.8">
      <c r="C194" s="24"/>
      <c r="D194" s="24"/>
      <c r="E194" s="107"/>
      <c r="F194" s="107"/>
      <c r="G194" s="124"/>
    </row>
    <row r="195" spans="3:7" s="22" customFormat="1" x14ac:dyDescent="0.8">
      <c r="C195" s="24"/>
      <c r="D195" s="24"/>
      <c r="E195" s="107"/>
      <c r="F195" s="107"/>
      <c r="G195" s="124"/>
    </row>
    <row r="196" spans="3:7" s="22" customFormat="1" x14ac:dyDescent="0.8">
      <c r="C196" s="24"/>
      <c r="D196" s="24"/>
      <c r="E196" s="107"/>
      <c r="F196" s="107"/>
      <c r="G196" s="124"/>
    </row>
    <row r="197" spans="3:7" s="22" customFormat="1" x14ac:dyDescent="0.8">
      <c r="C197" s="24"/>
      <c r="D197" s="24"/>
      <c r="E197" s="107"/>
      <c r="F197" s="107"/>
      <c r="G197" s="124"/>
    </row>
    <row r="198" spans="3:7" s="22" customFormat="1" x14ac:dyDescent="0.8">
      <c r="C198" s="24"/>
      <c r="D198" s="24"/>
      <c r="E198" s="107"/>
      <c r="F198" s="107"/>
      <c r="G198" s="124"/>
    </row>
    <row r="199" spans="3:7" s="22" customFormat="1" x14ac:dyDescent="0.8">
      <c r="C199" s="24"/>
      <c r="D199" s="24"/>
      <c r="E199" s="107"/>
      <c r="F199" s="107"/>
      <c r="G199" s="124"/>
    </row>
    <row r="200" spans="3:7" s="22" customFormat="1" x14ac:dyDescent="0.8">
      <c r="C200" s="24"/>
      <c r="D200" s="24"/>
      <c r="E200" s="107"/>
      <c r="F200" s="107"/>
      <c r="G200" s="124"/>
    </row>
    <row r="201" spans="3:7" s="22" customFormat="1" x14ac:dyDescent="0.8">
      <c r="C201" s="24"/>
      <c r="D201" s="24"/>
      <c r="E201" s="107"/>
      <c r="F201" s="107"/>
      <c r="G201" s="124"/>
    </row>
    <row r="202" spans="3:7" s="22" customFormat="1" x14ac:dyDescent="0.8">
      <c r="C202" s="24"/>
      <c r="D202" s="24"/>
      <c r="E202" s="107"/>
      <c r="F202" s="107"/>
      <c r="G202" s="124"/>
    </row>
    <row r="203" spans="3:7" s="22" customFormat="1" x14ac:dyDescent="0.8">
      <c r="C203" s="24"/>
      <c r="D203" s="24"/>
      <c r="E203" s="107"/>
      <c r="F203" s="107"/>
      <c r="G203" s="124"/>
    </row>
    <row r="204" spans="3:7" s="22" customFormat="1" x14ac:dyDescent="0.8">
      <c r="C204" s="24"/>
      <c r="D204" s="24"/>
      <c r="E204" s="107"/>
      <c r="F204" s="107"/>
      <c r="G204" s="124"/>
    </row>
    <row r="205" spans="3:7" s="22" customFormat="1" x14ac:dyDescent="0.8">
      <c r="C205" s="24"/>
      <c r="D205" s="24"/>
      <c r="E205" s="107"/>
      <c r="F205" s="107"/>
      <c r="G205" s="124"/>
    </row>
    <row r="206" spans="3:7" s="22" customFormat="1" x14ac:dyDescent="0.8">
      <c r="C206" s="24"/>
      <c r="D206" s="24"/>
      <c r="E206" s="107"/>
      <c r="F206" s="107"/>
      <c r="G206" s="124"/>
    </row>
    <row r="207" spans="3:7" s="22" customFormat="1" x14ac:dyDescent="0.8">
      <c r="C207" s="24"/>
      <c r="D207" s="24"/>
      <c r="E207" s="107"/>
      <c r="F207" s="107"/>
      <c r="G207" s="124"/>
    </row>
    <row r="208" spans="3:7" s="22" customFormat="1" x14ac:dyDescent="0.8">
      <c r="C208" s="24"/>
      <c r="D208" s="24"/>
      <c r="E208" s="107"/>
      <c r="F208" s="107"/>
      <c r="G208" s="124"/>
    </row>
    <row r="209" spans="3:7" s="22" customFormat="1" x14ac:dyDescent="0.8">
      <c r="C209" s="24"/>
      <c r="D209" s="24"/>
      <c r="E209" s="107"/>
      <c r="F209" s="107"/>
      <c r="G209" s="124"/>
    </row>
    <row r="210" spans="3:7" s="22" customFormat="1" x14ac:dyDescent="0.8">
      <c r="C210" s="24"/>
      <c r="D210" s="24"/>
      <c r="E210" s="107"/>
      <c r="F210" s="107"/>
      <c r="G210" s="124"/>
    </row>
    <row r="211" spans="3:7" s="22" customFormat="1" x14ac:dyDescent="0.8">
      <c r="C211" s="24"/>
      <c r="D211" s="24"/>
      <c r="E211" s="107"/>
      <c r="F211" s="107"/>
      <c r="G211" s="124"/>
    </row>
    <row r="212" spans="3:7" s="22" customFormat="1" x14ac:dyDescent="0.8">
      <c r="C212" s="24"/>
      <c r="D212" s="24"/>
      <c r="E212" s="107"/>
      <c r="F212" s="107"/>
      <c r="G212" s="124"/>
    </row>
    <row r="213" spans="3:7" s="22" customFormat="1" x14ac:dyDescent="0.8">
      <c r="C213" s="24"/>
      <c r="D213" s="24"/>
      <c r="E213" s="107"/>
      <c r="F213" s="107"/>
      <c r="G213" s="124"/>
    </row>
    <row r="214" spans="3:7" s="22" customFormat="1" x14ac:dyDescent="0.8">
      <c r="C214" s="24"/>
      <c r="D214" s="24"/>
      <c r="E214" s="107"/>
      <c r="F214" s="107"/>
      <c r="G214" s="124"/>
    </row>
    <row r="215" spans="3:7" s="22" customFormat="1" x14ac:dyDescent="0.8">
      <c r="C215" s="24"/>
      <c r="D215" s="24"/>
      <c r="E215" s="107"/>
      <c r="F215" s="107"/>
      <c r="G215" s="124"/>
    </row>
    <row r="216" spans="3:7" s="22" customFormat="1" x14ac:dyDescent="0.8">
      <c r="C216" s="24"/>
      <c r="D216" s="24"/>
      <c r="E216" s="107"/>
      <c r="F216" s="107"/>
      <c r="G216" s="124"/>
    </row>
    <row r="217" spans="3:7" s="22" customFormat="1" x14ac:dyDescent="0.8">
      <c r="C217" s="24"/>
      <c r="D217" s="24"/>
      <c r="E217" s="107"/>
      <c r="F217" s="107"/>
      <c r="G217" s="124"/>
    </row>
    <row r="218" spans="3:7" s="22" customFormat="1" x14ac:dyDescent="0.8">
      <c r="C218" s="24"/>
      <c r="D218" s="24"/>
      <c r="E218" s="107"/>
      <c r="F218" s="107"/>
      <c r="G218" s="124"/>
    </row>
    <row r="219" spans="3:7" s="22" customFormat="1" x14ac:dyDescent="0.8">
      <c r="C219" s="24"/>
      <c r="D219" s="24"/>
      <c r="E219" s="107"/>
      <c r="F219" s="107"/>
      <c r="G219" s="124"/>
    </row>
    <row r="220" spans="3:7" s="22" customFormat="1" x14ac:dyDescent="0.8">
      <c r="C220" s="24"/>
      <c r="D220" s="24"/>
      <c r="E220" s="107"/>
      <c r="F220" s="107"/>
      <c r="G220" s="124"/>
    </row>
    <row r="221" spans="3:7" s="22" customFormat="1" x14ac:dyDescent="0.8">
      <c r="C221" s="24"/>
      <c r="D221" s="24"/>
      <c r="E221" s="107"/>
      <c r="F221" s="107"/>
      <c r="G221" s="124"/>
    </row>
    <row r="222" spans="3:7" s="22" customFormat="1" x14ac:dyDescent="0.8">
      <c r="C222" s="24"/>
      <c r="D222" s="24"/>
      <c r="E222" s="107"/>
      <c r="F222" s="107"/>
      <c r="G222" s="124"/>
    </row>
    <row r="223" spans="3:7" s="22" customFormat="1" x14ac:dyDescent="0.8">
      <c r="C223" s="24"/>
      <c r="D223" s="24"/>
      <c r="E223" s="107"/>
      <c r="F223" s="107"/>
      <c r="G223" s="124"/>
    </row>
    <row r="224" spans="3:7" s="22" customFormat="1" x14ac:dyDescent="0.8">
      <c r="C224" s="24"/>
      <c r="D224" s="24"/>
      <c r="E224" s="107"/>
      <c r="F224" s="107"/>
      <c r="G224" s="124"/>
    </row>
    <row r="225" spans="3:7" s="22" customFormat="1" x14ac:dyDescent="0.8">
      <c r="C225" s="24"/>
      <c r="D225" s="24"/>
      <c r="E225" s="107"/>
      <c r="F225" s="107"/>
      <c r="G225" s="124"/>
    </row>
    <row r="226" spans="3:7" s="22" customFormat="1" x14ac:dyDescent="0.8">
      <c r="C226" s="24"/>
      <c r="D226" s="24"/>
      <c r="E226" s="107"/>
      <c r="F226" s="107"/>
      <c r="G226" s="124"/>
    </row>
    <row r="227" spans="3:7" s="22" customFormat="1" x14ac:dyDescent="0.8">
      <c r="C227" s="24"/>
      <c r="D227" s="24"/>
      <c r="E227" s="107"/>
      <c r="F227" s="107"/>
      <c r="G227" s="124"/>
    </row>
    <row r="228" spans="3:7" s="22" customFormat="1" x14ac:dyDescent="0.8">
      <c r="C228" s="24"/>
      <c r="D228" s="24"/>
      <c r="E228" s="107"/>
      <c r="F228" s="107"/>
      <c r="G228" s="124"/>
    </row>
    <row r="229" spans="3:7" s="22" customFormat="1" x14ac:dyDescent="0.8">
      <c r="C229" s="24"/>
      <c r="D229" s="24"/>
      <c r="E229" s="107"/>
      <c r="F229" s="107"/>
      <c r="G229" s="124"/>
    </row>
    <row r="230" spans="3:7" s="22" customFormat="1" x14ac:dyDescent="0.8">
      <c r="C230" s="24"/>
      <c r="D230" s="24"/>
      <c r="E230" s="107"/>
      <c r="F230" s="107"/>
      <c r="G230" s="124"/>
    </row>
    <row r="231" spans="3:7" s="22" customFormat="1" x14ac:dyDescent="0.8">
      <c r="C231" s="24"/>
      <c r="D231" s="24"/>
      <c r="E231" s="107"/>
      <c r="F231" s="107"/>
      <c r="G231" s="124"/>
    </row>
    <row r="232" spans="3:7" s="22" customFormat="1" x14ac:dyDescent="0.8">
      <c r="C232" s="24"/>
      <c r="D232" s="24"/>
      <c r="E232" s="107"/>
      <c r="F232" s="107"/>
      <c r="G232" s="124"/>
    </row>
    <row r="233" spans="3:7" s="22" customFormat="1" x14ac:dyDescent="0.8">
      <c r="C233" s="24"/>
      <c r="D233" s="24"/>
      <c r="E233" s="107"/>
      <c r="F233" s="107"/>
      <c r="G233" s="124"/>
    </row>
    <row r="234" spans="3:7" s="22" customFormat="1" x14ac:dyDescent="0.8">
      <c r="C234" s="24"/>
      <c r="D234" s="24"/>
      <c r="E234" s="107"/>
      <c r="F234" s="107"/>
      <c r="G234" s="124"/>
    </row>
    <row r="235" spans="3:7" s="22" customFormat="1" x14ac:dyDescent="0.8">
      <c r="C235" s="24"/>
      <c r="D235" s="24"/>
      <c r="E235" s="107"/>
      <c r="F235" s="107"/>
      <c r="G235" s="124"/>
    </row>
    <row r="236" spans="3:7" s="22" customFormat="1" x14ac:dyDescent="0.8">
      <c r="C236" s="24"/>
      <c r="D236" s="24"/>
      <c r="E236" s="107"/>
      <c r="F236" s="107"/>
      <c r="G236" s="124"/>
    </row>
    <row r="237" spans="3:7" s="22" customFormat="1" x14ac:dyDescent="0.8">
      <c r="C237" s="24"/>
      <c r="D237" s="24"/>
      <c r="E237" s="107"/>
      <c r="F237" s="107"/>
      <c r="G237" s="124"/>
    </row>
    <row r="238" spans="3:7" s="22" customFormat="1" x14ac:dyDescent="0.8">
      <c r="C238" s="24"/>
      <c r="D238" s="24"/>
      <c r="E238" s="107"/>
      <c r="F238" s="107"/>
      <c r="G238" s="124"/>
    </row>
    <row r="239" spans="3:7" s="22" customFormat="1" x14ac:dyDescent="0.8">
      <c r="C239" s="24"/>
      <c r="D239" s="24"/>
      <c r="E239" s="107"/>
      <c r="F239" s="107"/>
      <c r="G239" s="124"/>
    </row>
    <row r="240" spans="3:7" s="22" customFormat="1" x14ac:dyDescent="0.8">
      <c r="C240" s="24"/>
      <c r="D240" s="24"/>
      <c r="E240" s="107"/>
      <c r="F240" s="107"/>
      <c r="G240" s="124"/>
    </row>
    <row r="241" spans="3:7" s="22" customFormat="1" x14ac:dyDescent="0.8">
      <c r="C241" s="24"/>
      <c r="D241" s="24"/>
      <c r="E241" s="107"/>
      <c r="F241" s="107"/>
      <c r="G241" s="124"/>
    </row>
    <row r="242" spans="3:7" s="22" customFormat="1" x14ac:dyDescent="0.8">
      <c r="C242" s="24"/>
      <c r="D242" s="24"/>
      <c r="E242" s="107"/>
      <c r="F242" s="107"/>
      <c r="G242" s="124"/>
    </row>
    <row r="243" spans="3:7" s="22" customFormat="1" x14ac:dyDescent="0.8">
      <c r="C243" s="24"/>
      <c r="D243" s="24"/>
      <c r="E243" s="107"/>
      <c r="F243" s="107"/>
      <c r="G243" s="124"/>
    </row>
    <row r="244" spans="3:7" s="22" customFormat="1" x14ac:dyDescent="0.8">
      <c r="C244" s="24"/>
      <c r="D244" s="24"/>
      <c r="E244" s="107"/>
      <c r="F244" s="107"/>
      <c r="G244" s="124"/>
    </row>
    <row r="245" spans="3:7" s="22" customFormat="1" x14ac:dyDescent="0.8">
      <c r="C245" s="24"/>
      <c r="D245" s="24"/>
      <c r="E245" s="107"/>
      <c r="F245" s="107"/>
      <c r="G245" s="124"/>
    </row>
    <row r="246" spans="3:7" s="22" customFormat="1" x14ac:dyDescent="0.8">
      <c r="C246" s="24"/>
      <c r="D246" s="24"/>
      <c r="E246" s="107"/>
      <c r="F246" s="107"/>
      <c r="G246" s="124"/>
    </row>
    <row r="247" spans="3:7" s="22" customFormat="1" x14ac:dyDescent="0.8">
      <c r="C247" s="24"/>
      <c r="D247" s="24"/>
      <c r="E247" s="107"/>
      <c r="F247" s="107"/>
      <c r="G247" s="124"/>
    </row>
    <row r="248" spans="3:7" s="22" customFormat="1" x14ac:dyDescent="0.8">
      <c r="C248" s="24"/>
      <c r="D248" s="24"/>
      <c r="E248" s="107"/>
      <c r="F248" s="107"/>
      <c r="G248" s="124"/>
    </row>
    <row r="249" spans="3:7" s="22" customFormat="1" x14ac:dyDescent="0.8">
      <c r="C249" s="24"/>
      <c r="D249" s="24"/>
      <c r="E249" s="107"/>
      <c r="F249" s="107"/>
      <c r="G249" s="124"/>
    </row>
    <row r="250" spans="3:7" s="22" customFormat="1" x14ac:dyDescent="0.8">
      <c r="C250" s="24"/>
      <c r="D250" s="24"/>
      <c r="E250" s="107"/>
      <c r="F250" s="107"/>
      <c r="G250" s="124"/>
    </row>
    <row r="251" spans="3:7" s="22" customFormat="1" x14ac:dyDescent="0.8">
      <c r="C251" s="24"/>
      <c r="D251" s="24"/>
      <c r="E251" s="107"/>
      <c r="F251" s="107"/>
      <c r="G251" s="124"/>
    </row>
    <row r="252" spans="3:7" s="22" customFormat="1" x14ac:dyDescent="0.8">
      <c r="C252" s="24"/>
      <c r="D252" s="24"/>
      <c r="E252" s="107"/>
      <c r="F252" s="107"/>
      <c r="G252" s="124"/>
    </row>
    <row r="253" spans="3:7" s="22" customFormat="1" x14ac:dyDescent="0.8">
      <c r="C253" s="24"/>
      <c r="D253" s="24"/>
      <c r="E253" s="107"/>
      <c r="F253" s="107"/>
      <c r="G253" s="124"/>
    </row>
    <row r="254" spans="3:7" s="22" customFormat="1" x14ac:dyDescent="0.8">
      <c r="C254" s="24"/>
      <c r="D254" s="24"/>
      <c r="E254" s="107"/>
      <c r="F254" s="107"/>
      <c r="G254" s="124"/>
    </row>
    <row r="255" spans="3:7" s="22" customFormat="1" x14ac:dyDescent="0.8">
      <c r="C255" s="24"/>
      <c r="D255" s="24"/>
      <c r="E255" s="107"/>
      <c r="F255" s="107"/>
      <c r="G255" s="124"/>
    </row>
    <row r="256" spans="3:7" s="22" customFormat="1" x14ac:dyDescent="0.8">
      <c r="C256" s="24"/>
      <c r="D256" s="24"/>
      <c r="E256" s="107"/>
      <c r="F256" s="107"/>
      <c r="G256" s="124"/>
    </row>
    <row r="257" spans="3:7" s="22" customFormat="1" x14ac:dyDescent="0.8">
      <c r="C257" s="24"/>
      <c r="D257" s="24"/>
      <c r="E257" s="107"/>
      <c r="F257" s="107"/>
      <c r="G257" s="124"/>
    </row>
    <row r="258" spans="3:7" s="22" customFormat="1" x14ac:dyDescent="0.8">
      <c r="C258" s="24"/>
      <c r="D258" s="24"/>
      <c r="E258" s="107"/>
      <c r="F258" s="107"/>
      <c r="G258" s="124"/>
    </row>
    <row r="259" spans="3:7" s="22" customFormat="1" x14ac:dyDescent="0.8">
      <c r="C259" s="24"/>
      <c r="D259" s="24"/>
      <c r="E259" s="107"/>
      <c r="F259" s="107"/>
      <c r="G259" s="124"/>
    </row>
    <row r="260" spans="3:7" s="22" customFormat="1" x14ac:dyDescent="0.8">
      <c r="C260" s="24"/>
      <c r="D260" s="24"/>
      <c r="E260" s="107"/>
      <c r="F260" s="107"/>
      <c r="G260" s="124"/>
    </row>
    <row r="261" spans="3:7" s="22" customFormat="1" x14ac:dyDescent="0.8">
      <c r="C261" s="24"/>
      <c r="D261" s="24"/>
      <c r="E261" s="107"/>
      <c r="F261" s="107"/>
      <c r="G261" s="124"/>
    </row>
    <row r="262" spans="3:7" s="22" customFormat="1" x14ac:dyDescent="0.8">
      <c r="C262" s="24"/>
      <c r="D262" s="24"/>
      <c r="E262" s="107"/>
      <c r="F262" s="107"/>
      <c r="G262" s="124"/>
    </row>
    <row r="263" spans="3:7" s="22" customFormat="1" x14ac:dyDescent="0.8">
      <c r="C263" s="24"/>
      <c r="D263" s="24"/>
      <c r="E263" s="107"/>
      <c r="F263" s="107"/>
      <c r="G263" s="124"/>
    </row>
    <row r="264" spans="3:7" s="22" customFormat="1" x14ac:dyDescent="0.8">
      <c r="C264" s="24"/>
      <c r="D264" s="24"/>
      <c r="E264" s="107"/>
      <c r="F264" s="107"/>
      <c r="G264" s="124"/>
    </row>
    <row r="265" spans="3:7" s="22" customFormat="1" x14ac:dyDescent="0.8">
      <c r="C265" s="24"/>
      <c r="D265" s="24"/>
      <c r="E265" s="107"/>
      <c r="F265" s="107"/>
      <c r="G265" s="124"/>
    </row>
    <row r="266" spans="3:7" s="22" customFormat="1" x14ac:dyDescent="0.8">
      <c r="C266" s="24"/>
      <c r="D266" s="24"/>
      <c r="E266" s="107"/>
      <c r="F266" s="107"/>
      <c r="G266" s="124"/>
    </row>
    <row r="267" spans="3:7" s="22" customFormat="1" x14ac:dyDescent="0.8">
      <c r="C267" s="24"/>
      <c r="D267" s="24"/>
      <c r="E267" s="107"/>
      <c r="F267" s="107"/>
      <c r="G267" s="124"/>
    </row>
    <row r="268" spans="3:7" s="22" customFormat="1" x14ac:dyDescent="0.8">
      <c r="C268" s="24"/>
      <c r="D268" s="24"/>
      <c r="E268" s="107"/>
      <c r="F268" s="107"/>
      <c r="G268" s="124"/>
    </row>
    <row r="269" spans="3:7" s="22" customFormat="1" x14ac:dyDescent="0.8">
      <c r="C269" s="24"/>
      <c r="D269" s="24"/>
      <c r="E269" s="107"/>
      <c r="F269" s="107"/>
      <c r="G269" s="124"/>
    </row>
    <row r="270" spans="3:7" s="22" customFormat="1" x14ac:dyDescent="0.8">
      <c r="C270" s="24"/>
      <c r="D270" s="24"/>
      <c r="E270" s="107"/>
      <c r="F270" s="107"/>
      <c r="G270" s="124"/>
    </row>
    <row r="271" spans="3:7" s="22" customFormat="1" x14ac:dyDescent="0.8">
      <c r="C271" s="24"/>
      <c r="D271" s="24"/>
      <c r="E271" s="107"/>
      <c r="F271" s="107"/>
      <c r="G271" s="124"/>
    </row>
    <row r="272" spans="3:7" s="22" customFormat="1" x14ac:dyDescent="0.8">
      <c r="C272" s="24"/>
      <c r="D272" s="24"/>
      <c r="E272" s="107"/>
      <c r="F272" s="107"/>
      <c r="G272" s="124"/>
    </row>
    <row r="273" spans="3:7" s="22" customFormat="1" x14ac:dyDescent="0.8">
      <c r="C273" s="24"/>
      <c r="D273" s="24"/>
      <c r="E273" s="107"/>
      <c r="F273" s="107"/>
      <c r="G273" s="124"/>
    </row>
    <row r="274" spans="3:7" s="22" customFormat="1" x14ac:dyDescent="0.8">
      <c r="C274" s="24"/>
      <c r="D274" s="24"/>
      <c r="E274" s="107"/>
      <c r="F274" s="107"/>
      <c r="G274" s="124"/>
    </row>
    <row r="275" spans="3:7" s="22" customFormat="1" x14ac:dyDescent="0.8">
      <c r="C275" s="24"/>
      <c r="D275" s="24"/>
      <c r="E275" s="107"/>
      <c r="F275" s="107"/>
      <c r="G275" s="124"/>
    </row>
    <row r="276" spans="3:7" s="22" customFormat="1" x14ac:dyDescent="0.8">
      <c r="C276" s="24"/>
      <c r="D276" s="24"/>
      <c r="E276" s="107"/>
      <c r="F276" s="107"/>
      <c r="G276" s="124"/>
    </row>
    <row r="277" spans="3:7" s="22" customFormat="1" x14ac:dyDescent="0.8">
      <c r="C277" s="24"/>
      <c r="D277" s="24"/>
      <c r="E277" s="107"/>
      <c r="F277" s="107"/>
      <c r="G277" s="124"/>
    </row>
    <row r="278" spans="3:7" s="22" customFormat="1" x14ac:dyDescent="0.8">
      <c r="C278" s="24"/>
      <c r="D278" s="24"/>
      <c r="E278" s="107"/>
      <c r="F278" s="107"/>
      <c r="G278" s="124"/>
    </row>
    <row r="279" spans="3:7" s="22" customFormat="1" x14ac:dyDescent="0.8">
      <c r="C279" s="24"/>
      <c r="D279" s="24"/>
      <c r="E279" s="107"/>
      <c r="F279" s="107"/>
      <c r="G279" s="124"/>
    </row>
    <row r="280" spans="3:7" s="22" customFormat="1" x14ac:dyDescent="0.8">
      <c r="C280" s="24"/>
      <c r="D280" s="24"/>
      <c r="E280" s="107"/>
      <c r="F280" s="107"/>
      <c r="G280" s="124"/>
    </row>
    <row r="281" spans="3:7" s="22" customFormat="1" x14ac:dyDescent="0.8">
      <c r="C281" s="24"/>
      <c r="D281" s="24"/>
      <c r="E281" s="107"/>
      <c r="F281" s="107"/>
      <c r="G281" s="124"/>
    </row>
    <row r="282" spans="3:7" s="22" customFormat="1" x14ac:dyDescent="0.8">
      <c r="C282" s="24"/>
      <c r="D282" s="24"/>
      <c r="E282" s="107"/>
      <c r="F282" s="107"/>
      <c r="G282" s="124"/>
    </row>
    <row r="283" spans="3:7" s="22" customFormat="1" x14ac:dyDescent="0.8">
      <c r="C283" s="24"/>
      <c r="D283" s="24"/>
      <c r="E283" s="107"/>
      <c r="F283" s="107"/>
      <c r="G283" s="124"/>
    </row>
    <row r="284" spans="3:7" s="22" customFormat="1" x14ac:dyDescent="0.8">
      <c r="C284" s="24"/>
      <c r="D284" s="24"/>
      <c r="E284" s="107"/>
      <c r="F284" s="107"/>
      <c r="G284" s="124"/>
    </row>
    <row r="285" spans="3:7" s="22" customFormat="1" x14ac:dyDescent="0.8">
      <c r="C285" s="24"/>
      <c r="D285" s="24"/>
      <c r="E285" s="107"/>
      <c r="F285" s="107"/>
      <c r="G285" s="124"/>
    </row>
    <row r="286" spans="3:7" s="22" customFormat="1" x14ac:dyDescent="0.8">
      <c r="C286" s="24"/>
      <c r="D286" s="24"/>
      <c r="E286" s="107"/>
      <c r="F286" s="107"/>
      <c r="G286" s="124"/>
    </row>
    <row r="287" spans="3:7" s="22" customFormat="1" x14ac:dyDescent="0.8">
      <c r="C287" s="24"/>
      <c r="D287" s="24"/>
      <c r="E287" s="107"/>
      <c r="F287" s="107"/>
      <c r="G287" s="124"/>
    </row>
    <row r="288" spans="3:7" s="22" customFormat="1" x14ac:dyDescent="0.8">
      <c r="C288" s="24"/>
      <c r="D288" s="24"/>
      <c r="E288" s="107"/>
      <c r="F288" s="107"/>
      <c r="G288" s="124"/>
    </row>
    <row r="289" spans="3:7" s="22" customFormat="1" x14ac:dyDescent="0.8">
      <c r="C289" s="24"/>
      <c r="D289" s="24"/>
      <c r="E289" s="107"/>
      <c r="F289" s="107"/>
      <c r="G289" s="124"/>
    </row>
    <row r="290" spans="3:7" s="22" customFormat="1" x14ac:dyDescent="0.8">
      <c r="C290" s="24"/>
      <c r="D290" s="24"/>
      <c r="E290" s="107"/>
      <c r="F290" s="107"/>
      <c r="G290" s="124"/>
    </row>
    <row r="291" spans="3:7" s="22" customFormat="1" x14ac:dyDescent="0.8">
      <c r="C291" s="24"/>
      <c r="D291" s="24"/>
      <c r="E291" s="107"/>
      <c r="F291" s="107"/>
      <c r="G291" s="124"/>
    </row>
    <row r="292" spans="3:7" s="22" customFormat="1" x14ac:dyDescent="0.8">
      <c r="C292" s="24"/>
      <c r="D292" s="24"/>
      <c r="E292" s="107"/>
      <c r="F292" s="107"/>
      <c r="G292" s="124"/>
    </row>
    <row r="293" spans="3:7" s="22" customFormat="1" x14ac:dyDescent="0.8">
      <c r="C293" s="24"/>
      <c r="D293" s="24"/>
      <c r="E293" s="107"/>
      <c r="F293" s="107"/>
      <c r="G293" s="124"/>
    </row>
    <row r="294" spans="3:7" s="22" customFormat="1" x14ac:dyDescent="0.8">
      <c r="C294" s="24"/>
      <c r="D294" s="24"/>
      <c r="E294" s="107"/>
      <c r="F294" s="107"/>
      <c r="G294" s="124"/>
    </row>
    <row r="295" spans="3:7" s="22" customFormat="1" x14ac:dyDescent="0.8">
      <c r="C295" s="24"/>
      <c r="D295" s="24"/>
      <c r="E295" s="107"/>
      <c r="F295" s="107"/>
      <c r="G295" s="124"/>
    </row>
    <row r="296" spans="3:7" s="22" customFormat="1" x14ac:dyDescent="0.8">
      <c r="C296" s="24"/>
      <c r="D296" s="24"/>
      <c r="E296" s="107"/>
      <c r="F296" s="107"/>
      <c r="G296" s="124"/>
    </row>
    <row r="297" spans="3:7" s="22" customFormat="1" x14ac:dyDescent="0.8">
      <c r="C297" s="24"/>
      <c r="D297" s="24"/>
      <c r="E297" s="107"/>
      <c r="F297" s="107"/>
      <c r="G297" s="124"/>
    </row>
    <row r="298" spans="3:7" s="22" customFormat="1" x14ac:dyDescent="0.8">
      <c r="C298" s="24"/>
      <c r="D298" s="24"/>
      <c r="E298" s="107"/>
      <c r="F298" s="107"/>
      <c r="G298" s="124"/>
    </row>
    <row r="299" spans="3:7" s="22" customFormat="1" x14ac:dyDescent="0.8">
      <c r="C299" s="24"/>
      <c r="D299" s="24"/>
      <c r="E299" s="107"/>
      <c r="F299" s="107"/>
      <c r="G299" s="124"/>
    </row>
    <row r="300" spans="3:7" s="22" customFormat="1" x14ac:dyDescent="0.8">
      <c r="C300" s="24"/>
      <c r="D300" s="24"/>
      <c r="E300" s="107"/>
      <c r="F300" s="107"/>
      <c r="G300" s="124"/>
    </row>
    <row r="301" spans="3:7" s="22" customFormat="1" x14ac:dyDescent="0.8">
      <c r="C301" s="24"/>
      <c r="D301" s="24"/>
      <c r="E301" s="107"/>
      <c r="F301" s="107"/>
      <c r="G301" s="124"/>
    </row>
    <row r="302" spans="3:7" s="22" customFormat="1" x14ac:dyDescent="0.8">
      <c r="C302" s="24"/>
      <c r="D302" s="24"/>
      <c r="E302" s="107"/>
      <c r="F302" s="107"/>
      <c r="G302" s="124"/>
    </row>
    <row r="303" spans="3:7" s="22" customFormat="1" x14ac:dyDescent="0.8">
      <c r="C303" s="24"/>
      <c r="D303" s="24"/>
      <c r="E303" s="107"/>
      <c r="F303" s="107"/>
      <c r="G303" s="124"/>
    </row>
    <row r="304" spans="3:7" s="22" customFormat="1" x14ac:dyDescent="0.8">
      <c r="C304" s="24"/>
      <c r="D304" s="24"/>
      <c r="E304" s="107"/>
      <c r="F304" s="107"/>
      <c r="G304" s="124"/>
    </row>
    <row r="305" spans="3:7" s="22" customFormat="1" x14ac:dyDescent="0.8">
      <c r="C305" s="24"/>
      <c r="D305" s="24"/>
      <c r="E305" s="107"/>
      <c r="F305" s="107"/>
      <c r="G305" s="124"/>
    </row>
    <row r="306" spans="3:7" s="22" customFormat="1" x14ac:dyDescent="0.8">
      <c r="C306" s="24"/>
      <c r="D306" s="24"/>
      <c r="E306" s="107"/>
      <c r="F306" s="107"/>
      <c r="G306" s="124"/>
    </row>
    <row r="307" spans="3:7" s="22" customFormat="1" x14ac:dyDescent="0.8">
      <c r="C307" s="24"/>
      <c r="D307" s="24"/>
      <c r="E307" s="107"/>
      <c r="F307" s="107"/>
      <c r="G307" s="124"/>
    </row>
    <row r="308" spans="3:7" s="22" customFormat="1" x14ac:dyDescent="0.8">
      <c r="C308" s="24"/>
      <c r="D308" s="24"/>
      <c r="E308" s="107"/>
      <c r="F308" s="107"/>
      <c r="G308" s="124"/>
    </row>
  </sheetData>
  <mergeCells count="13">
    <mergeCell ref="H4:I4"/>
    <mergeCell ref="B35:D35"/>
    <mergeCell ref="B36:D36"/>
    <mergeCell ref="B45:D45"/>
    <mergeCell ref="B11:D11"/>
    <mergeCell ref="B17:D17"/>
    <mergeCell ref="B20:D20"/>
    <mergeCell ref="B34:D34"/>
    <mergeCell ref="B1:F1"/>
    <mergeCell ref="B2:F2"/>
    <mergeCell ref="B3:F3"/>
    <mergeCell ref="E4:F4"/>
    <mergeCell ref="B4:D4"/>
  </mergeCells>
  <hyperlinks>
    <hyperlink ref="H4:I4" location="البيانات!A1" display="العودة إلى صفحة البيانات" xr:uid="{EE3EA7B4-2E93-44CA-897B-49BAD60758C3}"/>
  </hyperlinks>
  <printOptions horizontalCentered="1" gridLinesSet="0"/>
  <pageMargins left="0.39370078740157483" right="0.39370078740157483" top="0.39370078740157483" bottom="0.39370078740157483" header="0.78740157480314965" footer="0"/>
  <pageSetup paperSize="9" scale="5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N77"/>
  <sheetViews>
    <sheetView showGridLines="0" rightToLeft="1" zoomScale="90" zoomScaleNormal="90" zoomScaleSheetLayoutView="100" workbookViewId="0">
      <selection activeCell="G7" sqref="G7"/>
    </sheetView>
  </sheetViews>
  <sheetFormatPr defaultColWidth="9.1796875" defaultRowHeight="12.75" customHeight="1" x14ac:dyDescent="0.8"/>
  <cols>
    <col min="1" max="1" width="4.7265625" style="9" customWidth="1"/>
    <col min="2" max="2" width="14.81640625" style="27" bestFit="1" customWidth="1"/>
    <col min="3" max="3" width="51.81640625" style="9" customWidth="1"/>
    <col min="4" max="4" width="21.26953125" style="27" customWidth="1"/>
    <col min="5" max="5" width="9.81640625" style="9" customWidth="1"/>
    <col min="6" max="6" width="12.6328125" style="9" customWidth="1"/>
    <col min="7" max="7" width="10.90625" style="9" customWidth="1"/>
    <col min="8" max="13" width="9.1796875" style="9"/>
    <col min="14" max="14" width="14.7265625" style="9" bestFit="1" customWidth="1"/>
    <col min="15" max="16384" width="9.1796875" style="9"/>
  </cols>
  <sheetData>
    <row r="1" spans="1:66" s="6" customFormat="1" ht="22.5" customHeight="1" x14ac:dyDescent="0.25">
      <c r="B1" s="299" t="s">
        <v>38</v>
      </c>
      <c r="C1" s="299"/>
      <c r="D1" s="299"/>
    </row>
    <row r="2" spans="1:66" s="7" customFormat="1" ht="24.5" x14ac:dyDescent="0.25">
      <c r="B2" s="300" t="s">
        <v>180</v>
      </c>
      <c r="C2" s="300"/>
      <c r="D2" s="300"/>
    </row>
    <row r="3" spans="1:66" s="7" customFormat="1" ht="24.5" x14ac:dyDescent="0.25">
      <c r="B3" s="300" t="s">
        <v>262</v>
      </c>
      <c r="C3" s="300"/>
      <c r="D3" s="300"/>
    </row>
    <row r="4" spans="1:66" s="6" customFormat="1" ht="21" thickBot="1" x14ac:dyDescent="0.7">
      <c r="B4" s="130"/>
      <c r="C4" s="301" t="s">
        <v>83</v>
      </c>
      <c r="D4" s="301"/>
    </row>
    <row r="5" spans="1:66" s="25" customFormat="1" ht="35" customHeight="1" thickBot="1" x14ac:dyDescent="0.3">
      <c r="B5" s="131" t="s">
        <v>332</v>
      </c>
      <c r="C5" s="132" t="s">
        <v>1</v>
      </c>
      <c r="D5" s="133" t="s">
        <v>333</v>
      </c>
      <c r="F5" s="294" t="s">
        <v>331</v>
      </c>
      <c r="G5" s="294"/>
    </row>
    <row r="6" spans="1:66" s="26" customFormat="1" ht="35" customHeight="1" x14ac:dyDescent="0.25">
      <c r="A6" s="6"/>
      <c r="B6" s="30">
        <v>101</v>
      </c>
      <c r="C6" s="31" t="s">
        <v>129</v>
      </c>
      <c r="D6" s="160">
        <v>40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s="26" customFormat="1" ht="35" customHeight="1" x14ac:dyDescent="0.25">
      <c r="A7" s="6"/>
      <c r="B7" s="32">
        <v>102</v>
      </c>
      <c r="C7" s="33" t="s">
        <v>45</v>
      </c>
      <c r="D7" s="161">
        <v>8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</row>
    <row r="8" spans="1:66" s="6" customFormat="1" ht="35" customHeight="1" x14ac:dyDescent="0.25">
      <c r="B8" s="34">
        <v>153</v>
      </c>
      <c r="C8" s="33" t="s">
        <v>29</v>
      </c>
      <c r="D8" s="162">
        <v>2</v>
      </c>
    </row>
    <row r="9" spans="1:66" s="26" customFormat="1" ht="35" customHeight="1" x14ac:dyDescent="0.25">
      <c r="A9" s="6"/>
      <c r="B9" s="32">
        <v>105</v>
      </c>
      <c r="C9" s="33" t="s">
        <v>194</v>
      </c>
      <c r="D9" s="161">
        <v>19709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s="26" customFormat="1" ht="35" customHeight="1" x14ac:dyDescent="0.25">
      <c r="A10" s="6"/>
      <c r="B10" s="32">
        <v>106</v>
      </c>
      <c r="C10" s="33" t="s">
        <v>178</v>
      </c>
      <c r="D10" s="161">
        <v>7559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s="26" customFormat="1" ht="35" customHeight="1" x14ac:dyDescent="0.25">
      <c r="A11" s="6"/>
      <c r="B11" s="32">
        <v>107</v>
      </c>
      <c r="C11" s="33" t="s">
        <v>46</v>
      </c>
      <c r="D11" s="161">
        <v>1143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s="6" customFormat="1" ht="35" customHeight="1" x14ac:dyDescent="0.25">
      <c r="B12" s="32">
        <v>109</v>
      </c>
      <c r="C12" s="33" t="s">
        <v>134</v>
      </c>
      <c r="D12" s="161">
        <v>23815</v>
      </c>
    </row>
    <row r="13" spans="1:66" s="6" customFormat="1" ht="35" customHeight="1" x14ac:dyDescent="0.25">
      <c r="B13" s="34">
        <v>110</v>
      </c>
      <c r="C13" s="33" t="s">
        <v>111</v>
      </c>
      <c r="D13" s="162">
        <v>58921</v>
      </c>
    </row>
    <row r="14" spans="1:66" s="6" customFormat="1" ht="35" customHeight="1" x14ac:dyDescent="0.25">
      <c r="B14" s="34">
        <v>111</v>
      </c>
      <c r="C14" s="33" t="s">
        <v>135</v>
      </c>
      <c r="D14" s="162">
        <v>14763</v>
      </c>
    </row>
    <row r="15" spans="1:66" s="6" customFormat="1" ht="35" customHeight="1" x14ac:dyDescent="0.25">
      <c r="B15" s="34">
        <v>112</v>
      </c>
      <c r="C15" s="33" t="s">
        <v>136</v>
      </c>
      <c r="D15" s="162">
        <v>1126</v>
      </c>
    </row>
    <row r="16" spans="1:66" s="6" customFormat="1" ht="35" customHeight="1" x14ac:dyDescent="0.25">
      <c r="B16" s="34">
        <v>113</v>
      </c>
      <c r="C16" s="33" t="s">
        <v>56</v>
      </c>
      <c r="D16" s="162">
        <v>32000</v>
      </c>
    </row>
    <row r="17" spans="2:4" s="6" customFormat="1" ht="35" customHeight="1" x14ac:dyDescent="0.25">
      <c r="B17" s="34">
        <v>114</v>
      </c>
      <c r="C17" s="33" t="s">
        <v>6</v>
      </c>
      <c r="D17" s="162">
        <v>6045</v>
      </c>
    </row>
    <row r="18" spans="2:4" s="6" customFormat="1" ht="35" customHeight="1" x14ac:dyDescent="0.25">
      <c r="B18" s="34">
        <v>115</v>
      </c>
      <c r="C18" s="33" t="s">
        <v>113</v>
      </c>
      <c r="D18" s="161">
        <v>1030</v>
      </c>
    </row>
    <row r="19" spans="2:4" s="6" customFormat="1" ht="35" customHeight="1" x14ac:dyDescent="0.25">
      <c r="B19" s="34">
        <v>117</v>
      </c>
      <c r="C19" s="33" t="s">
        <v>191</v>
      </c>
      <c r="D19" s="162">
        <v>25650</v>
      </c>
    </row>
    <row r="20" spans="2:4" s="6" customFormat="1" ht="35" customHeight="1" x14ac:dyDescent="0.25">
      <c r="B20" s="34">
        <v>119</v>
      </c>
      <c r="C20" s="33" t="s">
        <v>139</v>
      </c>
      <c r="D20" s="162">
        <v>64151</v>
      </c>
    </row>
    <row r="21" spans="2:4" s="6" customFormat="1" ht="35" customHeight="1" x14ac:dyDescent="0.25">
      <c r="B21" s="34">
        <v>122</v>
      </c>
      <c r="C21" s="33" t="s">
        <v>140</v>
      </c>
      <c r="D21" s="162">
        <v>8</v>
      </c>
    </row>
    <row r="22" spans="2:4" s="6" customFormat="1" ht="35" customHeight="1" x14ac:dyDescent="0.25">
      <c r="B22" s="34">
        <v>123</v>
      </c>
      <c r="C22" s="33" t="s">
        <v>214</v>
      </c>
      <c r="D22" s="161">
        <v>31</v>
      </c>
    </row>
    <row r="23" spans="2:4" s="6" customFormat="1" ht="35" customHeight="1" x14ac:dyDescent="0.25">
      <c r="B23" s="34">
        <v>12307</v>
      </c>
      <c r="C23" s="33" t="s">
        <v>230</v>
      </c>
      <c r="D23" s="161">
        <v>9969</v>
      </c>
    </row>
    <row r="24" spans="2:4" s="6" customFormat="1" ht="35" customHeight="1" x14ac:dyDescent="0.25">
      <c r="B24" s="34">
        <v>124</v>
      </c>
      <c r="C24" s="33" t="s">
        <v>158</v>
      </c>
      <c r="D24" s="161">
        <v>136</v>
      </c>
    </row>
    <row r="25" spans="2:4" s="6" customFormat="1" ht="35" customHeight="1" x14ac:dyDescent="0.25">
      <c r="B25" s="34">
        <v>12402</v>
      </c>
      <c r="C25" s="33" t="s">
        <v>231</v>
      </c>
      <c r="D25" s="161">
        <v>59427</v>
      </c>
    </row>
    <row r="26" spans="2:4" s="6" customFormat="1" ht="35" customHeight="1" x14ac:dyDescent="0.25">
      <c r="B26" s="34">
        <v>127</v>
      </c>
      <c r="C26" s="33" t="s">
        <v>122</v>
      </c>
      <c r="D26" s="162">
        <v>1053</v>
      </c>
    </row>
    <row r="27" spans="2:4" s="6" customFormat="1" ht="35" customHeight="1" x14ac:dyDescent="0.25">
      <c r="B27" s="34">
        <v>130</v>
      </c>
      <c r="C27" s="33" t="s">
        <v>116</v>
      </c>
      <c r="D27" s="162">
        <v>3</v>
      </c>
    </row>
    <row r="28" spans="2:4" s="6" customFormat="1" ht="35" customHeight="1" x14ac:dyDescent="0.25">
      <c r="B28" s="32">
        <v>137</v>
      </c>
      <c r="C28" s="33" t="s">
        <v>268</v>
      </c>
      <c r="D28" s="161">
        <v>3500</v>
      </c>
    </row>
    <row r="29" spans="2:4" s="6" customFormat="1" ht="35" customHeight="1" x14ac:dyDescent="0.25">
      <c r="B29" s="32">
        <v>140</v>
      </c>
      <c r="C29" s="33" t="s">
        <v>31</v>
      </c>
      <c r="D29" s="161">
        <v>20</v>
      </c>
    </row>
    <row r="30" spans="2:4" s="6" customFormat="1" ht="35" customHeight="1" x14ac:dyDescent="0.25">
      <c r="B30" s="32">
        <v>14214</v>
      </c>
      <c r="C30" s="33" t="s">
        <v>269</v>
      </c>
      <c r="D30" s="161">
        <v>13081</v>
      </c>
    </row>
    <row r="31" spans="2:4" s="6" customFormat="1" ht="35" customHeight="1" x14ac:dyDescent="0.25">
      <c r="B31" s="32">
        <v>14222</v>
      </c>
      <c r="C31" s="33" t="s">
        <v>193</v>
      </c>
      <c r="D31" s="161">
        <v>81900</v>
      </c>
    </row>
    <row r="32" spans="2:4" s="6" customFormat="1" ht="35" customHeight="1" x14ac:dyDescent="0.25">
      <c r="B32" s="34">
        <v>150</v>
      </c>
      <c r="C32" s="33" t="s">
        <v>142</v>
      </c>
      <c r="D32" s="162">
        <v>2788</v>
      </c>
    </row>
    <row r="33" spans="2:4" s="6" customFormat="1" ht="35" customHeight="1" x14ac:dyDescent="0.25">
      <c r="B33" s="34">
        <v>155</v>
      </c>
      <c r="C33" s="33" t="s">
        <v>143</v>
      </c>
      <c r="D33" s="162">
        <v>5498</v>
      </c>
    </row>
    <row r="34" spans="2:4" s="6" customFormat="1" ht="35" customHeight="1" x14ac:dyDescent="0.25">
      <c r="B34" s="34">
        <v>157</v>
      </c>
      <c r="C34" s="33" t="s">
        <v>192</v>
      </c>
      <c r="D34" s="161">
        <v>10</v>
      </c>
    </row>
    <row r="35" spans="2:4" s="6" customFormat="1" ht="35" customHeight="1" x14ac:dyDescent="0.25">
      <c r="B35" s="34">
        <v>159</v>
      </c>
      <c r="C35" s="33" t="s">
        <v>93</v>
      </c>
      <c r="D35" s="161">
        <v>513</v>
      </c>
    </row>
    <row r="36" spans="2:4" s="6" customFormat="1" ht="35" customHeight="1" x14ac:dyDescent="0.25">
      <c r="B36" s="34">
        <v>160</v>
      </c>
      <c r="C36" s="33" t="s">
        <v>48</v>
      </c>
      <c r="D36" s="161">
        <v>2</v>
      </c>
    </row>
    <row r="37" spans="2:4" s="6" customFormat="1" ht="35" customHeight="1" x14ac:dyDescent="0.25">
      <c r="B37" s="34">
        <v>161</v>
      </c>
      <c r="C37" s="33" t="s">
        <v>27</v>
      </c>
      <c r="D37" s="161">
        <v>10</v>
      </c>
    </row>
    <row r="38" spans="2:4" s="6" customFormat="1" ht="35" customHeight="1" x14ac:dyDescent="0.25">
      <c r="B38" s="34">
        <v>167</v>
      </c>
      <c r="C38" s="33" t="s">
        <v>121</v>
      </c>
      <c r="D38" s="162">
        <v>14904</v>
      </c>
    </row>
    <row r="39" spans="2:4" s="6" customFormat="1" ht="35" customHeight="1" x14ac:dyDescent="0.25">
      <c r="B39" s="34">
        <v>169</v>
      </c>
      <c r="C39" s="33" t="s">
        <v>147</v>
      </c>
      <c r="D39" s="162">
        <v>1160</v>
      </c>
    </row>
    <row r="40" spans="2:4" s="6" customFormat="1" ht="35" customHeight="1" x14ac:dyDescent="0.25">
      <c r="B40" s="34">
        <v>177</v>
      </c>
      <c r="C40" s="33" t="s">
        <v>21</v>
      </c>
      <c r="D40" s="162">
        <v>71</v>
      </c>
    </row>
    <row r="41" spans="2:4" s="6" customFormat="1" ht="35" customHeight="1" x14ac:dyDescent="0.25">
      <c r="B41" s="34">
        <v>178</v>
      </c>
      <c r="C41" s="33" t="s">
        <v>145</v>
      </c>
      <c r="D41" s="162">
        <v>3636</v>
      </c>
    </row>
    <row r="42" spans="2:4" s="6" customFormat="1" ht="35" customHeight="1" x14ac:dyDescent="0.25">
      <c r="B42" s="34">
        <v>183</v>
      </c>
      <c r="C42" s="33" t="s">
        <v>118</v>
      </c>
      <c r="D42" s="162">
        <v>414</v>
      </c>
    </row>
    <row r="43" spans="2:4" s="6" customFormat="1" ht="35" customHeight="1" x14ac:dyDescent="0.25">
      <c r="B43" s="34">
        <v>184</v>
      </c>
      <c r="C43" s="33" t="s">
        <v>128</v>
      </c>
      <c r="D43" s="162">
        <v>4945</v>
      </c>
    </row>
    <row r="44" spans="2:4" s="6" customFormat="1" ht="35" customHeight="1" x14ac:dyDescent="0.25">
      <c r="B44" s="34">
        <v>185</v>
      </c>
      <c r="C44" s="33" t="s">
        <v>196</v>
      </c>
      <c r="D44" s="162">
        <v>212</v>
      </c>
    </row>
    <row r="45" spans="2:4" s="6" customFormat="1" ht="35" customHeight="1" x14ac:dyDescent="0.25">
      <c r="B45" s="34">
        <v>186</v>
      </c>
      <c r="C45" s="33" t="s">
        <v>197</v>
      </c>
      <c r="D45" s="161">
        <v>12539</v>
      </c>
    </row>
    <row r="46" spans="2:4" s="6" customFormat="1" ht="35" customHeight="1" x14ac:dyDescent="0.25">
      <c r="B46" s="34">
        <v>192</v>
      </c>
      <c r="C46" s="33" t="s">
        <v>215</v>
      </c>
      <c r="D46" s="161">
        <v>19064</v>
      </c>
    </row>
    <row r="47" spans="2:4" s="6" customFormat="1" ht="35" customHeight="1" x14ac:dyDescent="0.25">
      <c r="B47" s="34">
        <v>194</v>
      </c>
      <c r="C47" s="33" t="s">
        <v>148</v>
      </c>
      <c r="D47" s="161">
        <v>104370</v>
      </c>
    </row>
    <row r="48" spans="2:4" s="6" customFormat="1" ht="35" customHeight="1" x14ac:dyDescent="0.25">
      <c r="B48" s="34">
        <v>196</v>
      </c>
      <c r="C48" s="33" t="s">
        <v>149</v>
      </c>
      <c r="D48" s="161">
        <v>968</v>
      </c>
    </row>
    <row r="49" spans="2:4" s="6" customFormat="1" ht="35" customHeight="1" x14ac:dyDescent="0.25">
      <c r="B49" s="34">
        <v>199</v>
      </c>
      <c r="C49" s="33" t="s">
        <v>97</v>
      </c>
      <c r="D49" s="161">
        <v>327</v>
      </c>
    </row>
    <row r="50" spans="2:4" s="6" customFormat="1" ht="35" customHeight="1" x14ac:dyDescent="0.25">
      <c r="B50" s="34">
        <v>204</v>
      </c>
      <c r="C50" s="33" t="s">
        <v>120</v>
      </c>
      <c r="D50" s="162">
        <v>200</v>
      </c>
    </row>
    <row r="51" spans="2:4" s="6" customFormat="1" ht="35" customHeight="1" x14ac:dyDescent="0.25">
      <c r="B51" s="34">
        <v>206</v>
      </c>
      <c r="C51" s="33" t="s">
        <v>127</v>
      </c>
      <c r="D51" s="162">
        <v>502060</v>
      </c>
    </row>
    <row r="52" spans="2:4" s="6" customFormat="1" ht="35" customHeight="1" x14ac:dyDescent="0.25">
      <c r="B52" s="34">
        <v>211</v>
      </c>
      <c r="C52" s="33" t="s">
        <v>212</v>
      </c>
      <c r="D52" s="162">
        <v>3000</v>
      </c>
    </row>
    <row r="53" spans="2:4" s="6" customFormat="1" ht="35" customHeight="1" x14ac:dyDescent="0.25">
      <c r="B53" s="34">
        <v>809</v>
      </c>
      <c r="C53" s="33" t="s">
        <v>107</v>
      </c>
      <c r="D53" s="162">
        <v>1337310</v>
      </c>
    </row>
    <row r="54" spans="2:4" s="6" customFormat="1" ht="35" customHeight="1" x14ac:dyDescent="0.25">
      <c r="B54" s="34">
        <v>810</v>
      </c>
      <c r="C54" s="33" t="s">
        <v>216</v>
      </c>
      <c r="D54" s="162">
        <v>1133</v>
      </c>
    </row>
    <row r="55" spans="2:4" s="6" customFormat="1" ht="35" customHeight="1" x14ac:dyDescent="0.25">
      <c r="B55" s="32">
        <v>812</v>
      </c>
      <c r="C55" s="33" t="s">
        <v>265</v>
      </c>
      <c r="D55" s="161">
        <v>6477</v>
      </c>
    </row>
    <row r="56" spans="2:4" s="6" customFormat="1" ht="35" customHeight="1" x14ac:dyDescent="0.25">
      <c r="B56" s="34">
        <v>813</v>
      </c>
      <c r="C56" s="33" t="s">
        <v>150</v>
      </c>
      <c r="D56" s="162">
        <v>2</v>
      </c>
    </row>
    <row r="57" spans="2:4" s="6" customFormat="1" ht="35" customHeight="1" x14ac:dyDescent="0.25">
      <c r="B57" s="34">
        <v>814</v>
      </c>
      <c r="C57" s="33" t="s">
        <v>155</v>
      </c>
      <c r="D57" s="161">
        <v>64</v>
      </c>
    </row>
    <row r="58" spans="2:4" s="6" customFormat="1" ht="35" customHeight="1" x14ac:dyDescent="0.25">
      <c r="B58" s="32">
        <v>815</v>
      </c>
      <c r="C58" s="33" t="s">
        <v>123</v>
      </c>
      <c r="D58" s="161">
        <v>793</v>
      </c>
    </row>
    <row r="59" spans="2:4" s="6" customFormat="1" ht="35" customHeight="1" x14ac:dyDescent="0.25">
      <c r="B59" s="34">
        <v>816</v>
      </c>
      <c r="C59" s="33" t="s">
        <v>124</v>
      </c>
      <c r="D59" s="162">
        <v>191382</v>
      </c>
    </row>
    <row r="60" spans="2:4" s="6" customFormat="1" ht="35" customHeight="1" x14ac:dyDescent="0.25">
      <c r="B60" s="34">
        <v>817</v>
      </c>
      <c r="C60" s="33" t="s">
        <v>195</v>
      </c>
      <c r="D60" s="161">
        <v>800000</v>
      </c>
    </row>
    <row r="61" spans="2:4" s="6" customFormat="1" ht="35" customHeight="1" x14ac:dyDescent="0.25">
      <c r="B61" s="34">
        <v>821</v>
      </c>
      <c r="C61" s="33" t="s">
        <v>213</v>
      </c>
      <c r="D61" s="161">
        <v>200</v>
      </c>
    </row>
    <row r="62" spans="2:4" s="6" customFormat="1" ht="35" customHeight="1" x14ac:dyDescent="0.25">
      <c r="B62" s="34">
        <v>822</v>
      </c>
      <c r="C62" s="33" t="s">
        <v>217</v>
      </c>
      <c r="D62" s="162">
        <v>2549</v>
      </c>
    </row>
    <row r="63" spans="2:4" s="6" customFormat="1" ht="35" customHeight="1" x14ac:dyDescent="0.25">
      <c r="B63" s="34">
        <v>823</v>
      </c>
      <c r="C63" s="33" t="s">
        <v>218</v>
      </c>
      <c r="D63" s="162">
        <v>1495</v>
      </c>
    </row>
    <row r="64" spans="2:4" s="6" customFormat="1" ht="35" customHeight="1" x14ac:dyDescent="0.25">
      <c r="B64" s="34">
        <v>824</v>
      </c>
      <c r="C64" s="33" t="s">
        <v>206</v>
      </c>
      <c r="D64" s="162">
        <v>7084</v>
      </c>
    </row>
    <row r="65" spans="2:5" s="6" customFormat="1" ht="35" customHeight="1" x14ac:dyDescent="0.25">
      <c r="B65" s="34">
        <v>825</v>
      </c>
      <c r="C65" s="33" t="s">
        <v>207</v>
      </c>
      <c r="D65" s="162">
        <v>986</v>
      </c>
    </row>
    <row r="66" spans="2:5" s="6" customFormat="1" ht="35" customHeight="1" x14ac:dyDescent="0.25">
      <c r="B66" s="34">
        <v>826</v>
      </c>
      <c r="C66" s="33" t="s">
        <v>219</v>
      </c>
      <c r="D66" s="162">
        <v>701</v>
      </c>
    </row>
    <row r="67" spans="2:5" s="6" customFormat="1" ht="35" customHeight="1" x14ac:dyDescent="0.25">
      <c r="B67" s="34">
        <v>827</v>
      </c>
      <c r="C67" s="33" t="s">
        <v>209</v>
      </c>
      <c r="D67" s="162">
        <v>1065</v>
      </c>
    </row>
    <row r="68" spans="2:5" s="6" customFormat="1" ht="35" customHeight="1" x14ac:dyDescent="0.25">
      <c r="B68" s="34">
        <v>828</v>
      </c>
      <c r="C68" s="33" t="s">
        <v>210</v>
      </c>
      <c r="D68" s="161">
        <v>4126</v>
      </c>
    </row>
    <row r="69" spans="2:5" s="6" customFormat="1" ht="35" customHeight="1" x14ac:dyDescent="0.25">
      <c r="B69" s="34">
        <v>829</v>
      </c>
      <c r="C69" s="33" t="s">
        <v>211</v>
      </c>
      <c r="D69" s="162">
        <v>650</v>
      </c>
    </row>
    <row r="70" spans="2:5" s="6" customFormat="1" ht="35" customHeight="1" x14ac:dyDescent="0.25">
      <c r="B70" s="34">
        <v>831</v>
      </c>
      <c r="C70" s="33" t="s">
        <v>254</v>
      </c>
      <c r="D70" s="162">
        <v>200</v>
      </c>
    </row>
    <row r="71" spans="2:5" s="6" customFormat="1" ht="35" customHeight="1" x14ac:dyDescent="0.25">
      <c r="B71" s="34">
        <v>832</v>
      </c>
      <c r="C71" s="33" t="s">
        <v>266</v>
      </c>
      <c r="D71" s="162">
        <v>2</v>
      </c>
    </row>
    <row r="72" spans="2:5" s="6" customFormat="1" ht="35" customHeight="1" x14ac:dyDescent="0.25">
      <c r="B72" s="32">
        <v>405</v>
      </c>
      <c r="C72" s="33" t="s">
        <v>267</v>
      </c>
      <c r="D72" s="162">
        <v>12000</v>
      </c>
    </row>
    <row r="73" spans="2:5" s="6" customFormat="1" ht="35" customHeight="1" x14ac:dyDescent="0.25">
      <c r="B73" s="209">
        <v>190</v>
      </c>
      <c r="C73" s="210" t="s">
        <v>18</v>
      </c>
      <c r="D73" s="211">
        <v>50000</v>
      </c>
    </row>
    <row r="74" spans="2:5" ht="35" customHeight="1" thickBot="1" x14ac:dyDescent="0.85">
      <c r="B74" s="206"/>
      <c r="C74" s="207" t="s">
        <v>125</v>
      </c>
      <c r="D74" s="208">
        <f>SUM(D6:D73)</f>
        <v>3520000</v>
      </c>
      <c r="E74" s="6"/>
    </row>
    <row r="75" spans="2:5" ht="21.75" customHeight="1" x14ac:dyDescent="0.8">
      <c r="E75" s="6"/>
    </row>
    <row r="77" spans="2:5" ht="12.75" customHeight="1" x14ac:dyDescent="0.8">
      <c r="D77" s="28"/>
    </row>
  </sheetData>
  <sortState xmlns:xlrd2="http://schemas.microsoft.com/office/spreadsheetml/2017/richdata2" ref="B9:D70">
    <sortCondition ref="B7:B70"/>
  </sortState>
  <mergeCells count="5">
    <mergeCell ref="B1:D1"/>
    <mergeCell ref="B2:D2"/>
    <mergeCell ref="B3:D3"/>
    <mergeCell ref="C4:D4"/>
    <mergeCell ref="F5:G5"/>
  </mergeCells>
  <hyperlinks>
    <hyperlink ref="F5:G5" location="البيانات!A1" display="العودة إلى صفحة البيانات" xr:uid="{C3DE6B8D-37E7-4CDC-8B7C-6FB6F6B979D5}"/>
  </hyperlinks>
  <printOptions horizontalCentered="1" gridLinesSet="0"/>
  <pageMargins left="0.39370078740157483" right="0.39370078740157483" top="0.55118110236220474" bottom="0.55118110236220474" header="0.31496062992125984" footer="0.23622047244094491"/>
  <pageSetup paperSize="9" scale="91" fitToHeight="0" orientation="portrait" r:id="rId1"/>
  <headerFooter alignWithMargins="0">
    <oddFooter>&amp;C&amp;"AF_Najed,Normal Traditional"&amp;12&amp;K0070C0صفحة &amp;P من &amp;N</oddFooter>
  </headerFooter>
  <rowBreaks count="3" manualBreakCount="3">
    <brk id="23" min="1" max="3" man="1"/>
    <brk id="41" min="1" max="3" man="1"/>
    <brk id="59" min="1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H105"/>
  <sheetViews>
    <sheetView showGridLines="0" rightToLeft="1" zoomScale="90" zoomScaleNormal="90" zoomScaleSheetLayoutView="100" workbookViewId="0">
      <selection activeCell="G9" sqref="G9"/>
    </sheetView>
  </sheetViews>
  <sheetFormatPr defaultColWidth="9.1796875" defaultRowHeight="20.5" x14ac:dyDescent="0.8"/>
  <cols>
    <col min="1" max="1" width="5.6328125" style="9" customWidth="1"/>
    <col min="2" max="2" width="18.7265625" style="41" customWidth="1"/>
    <col min="3" max="3" width="4.7265625" style="9" customWidth="1"/>
    <col min="4" max="4" width="50.453125" style="9" customWidth="1"/>
    <col min="5" max="5" width="19.1796875" style="29" customWidth="1"/>
    <col min="6" max="6" width="8" style="9" customWidth="1"/>
    <col min="7" max="7" width="12.6328125" style="9" customWidth="1"/>
    <col min="8" max="8" width="11" style="9" customWidth="1"/>
    <col min="9" max="16384" width="9.1796875" style="9"/>
  </cols>
  <sheetData>
    <row r="1" spans="2:8" s="6" customFormat="1" ht="25" customHeight="1" x14ac:dyDescent="0.75">
      <c r="B1" s="302" t="s">
        <v>49</v>
      </c>
      <c r="C1" s="302"/>
      <c r="D1" s="302"/>
      <c r="E1" s="302"/>
    </row>
    <row r="2" spans="2:8" s="6" customFormat="1" ht="25" customHeight="1" x14ac:dyDescent="0.25">
      <c r="B2" s="303" t="s">
        <v>181</v>
      </c>
      <c r="C2" s="303"/>
      <c r="D2" s="303"/>
      <c r="E2" s="303"/>
    </row>
    <row r="3" spans="2:8" s="6" customFormat="1" ht="25" customHeight="1" x14ac:dyDescent="0.25">
      <c r="B3" s="303" t="s">
        <v>263</v>
      </c>
      <c r="C3" s="303"/>
      <c r="D3" s="303"/>
      <c r="E3" s="303"/>
    </row>
    <row r="4" spans="2:8" s="6" customFormat="1" ht="25" customHeight="1" thickBot="1" x14ac:dyDescent="0.7">
      <c r="B4" s="304" t="s">
        <v>83</v>
      </c>
      <c r="C4" s="304"/>
      <c r="D4" s="304"/>
      <c r="E4" s="304"/>
    </row>
    <row r="5" spans="2:8" s="6" customFormat="1" ht="35" customHeight="1" thickBot="1" x14ac:dyDescent="0.3">
      <c r="B5" s="148" t="s">
        <v>332</v>
      </c>
      <c r="C5" s="305" t="s">
        <v>1</v>
      </c>
      <c r="D5" s="305"/>
      <c r="E5" s="149" t="s">
        <v>334</v>
      </c>
      <c r="G5" s="294" t="s">
        <v>331</v>
      </c>
      <c r="H5" s="294"/>
    </row>
    <row r="6" spans="2:8" s="6" customFormat="1" ht="35" customHeight="1" x14ac:dyDescent="0.25">
      <c r="B6" s="249"/>
      <c r="C6" s="250" t="s">
        <v>2</v>
      </c>
      <c r="D6" s="251" t="s">
        <v>84</v>
      </c>
      <c r="E6" s="252"/>
    </row>
    <row r="7" spans="2:8" s="6" customFormat="1" ht="35" customHeight="1" x14ac:dyDescent="0.25">
      <c r="B7" s="140">
        <v>10100</v>
      </c>
      <c r="C7" s="49"/>
      <c r="D7" s="43" t="s">
        <v>129</v>
      </c>
      <c r="E7" s="180">
        <v>40</v>
      </c>
    </row>
    <row r="8" spans="2:8" s="6" customFormat="1" ht="35" customHeight="1" x14ac:dyDescent="0.25">
      <c r="B8" s="140">
        <v>10200</v>
      </c>
      <c r="C8" s="49"/>
      <c r="D8" s="43" t="s">
        <v>45</v>
      </c>
      <c r="E8" s="180">
        <v>8</v>
      </c>
    </row>
    <row r="9" spans="2:8" s="6" customFormat="1" ht="35" customHeight="1" x14ac:dyDescent="0.25">
      <c r="B9" s="140">
        <v>15300</v>
      </c>
      <c r="C9" s="49"/>
      <c r="D9" s="43" t="s">
        <v>29</v>
      </c>
      <c r="E9" s="180">
        <v>2</v>
      </c>
    </row>
    <row r="10" spans="2:8" s="6" customFormat="1" ht="35" customHeight="1" x14ac:dyDescent="0.25">
      <c r="B10" s="140">
        <v>10500</v>
      </c>
      <c r="C10" s="49"/>
      <c r="D10" s="44" t="s">
        <v>182</v>
      </c>
      <c r="E10" s="180">
        <v>19709</v>
      </c>
    </row>
    <row r="11" spans="2:8" s="6" customFormat="1" ht="35" customHeight="1" x14ac:dyDescent="0.25">
      <c r="B11" s="140">
        <v>10600</v>
      </c>
      <c r="C11" s="49"/>
      <c r="D11" s="43" t="s">
        <v>133</v>
      </c>
      <c r="E11" s="180">
        <v>7559</v>
      </c>
    </row>
    <row r="12" spans="2:8" s="6" customFormat="1" ht="35" customHeight="1" x14ac:dyDescent="0.25">
      <c r="B12" s="140">
        <v>12200</v>
      </c>
      <c r="C12" s="49"/>
      <c r="D12" s="43" t="s">
        <v>140</v>
      </c>
      <c r="E12" s="180">
        <v>8</v>
      </c>
    </row>
    <row r="13" spans="2:8" s="6" customFormat="1" ht="35" customHeight="1" x14ac:dyDescent="0.25">
      <c r="B13" s="140">
        <v>12700</v>
      </c>
      <c r="C13" s="49"/>
      <c r="D13" s="43" t="s">
        <v>122</v>
      </c>
      <c r="E13" s="180">
        <v>1053</v>
      </c>
    </row>
    <row r="14" spans="2:8" s="6" customFormat="1" ht="35" customHeight="1" x14ac:dyDescent="0.25">
      <c r="B14" s="140">
        <v>13000</v>
      </c>
      <c r="C14" s="49"/>
      <c r="D14" s="43" t="s">
        <v>50</v>
      </c>
      <c r="E14" s="180">
        <v>3</v>
      </c>
    </row>
    <row r="15" spans="2:8" s="6" customFormat="1" ht="35" customHeight="1" x14ac:dyDescent="0.25">
      <c r="B15" s="140">
        <v>14000</v>
      </c>
      <c r="C15" s="49"/>
      <c r="D15" s="43" t="s">
        <v>31</v>
      </c>
      <c r="E15" s="180">
        <v>20</v>
      </c>
    </row>
    <row r="16" spans="2:8" s="6" customFormat="1" ht="35" customHeight="1" x14ac:dyDescent="0.25">
      <c r="B16" s="140">
        <v>16000</v>
      </c>
      <c r="C16" s="49"/>
      <c r="D16" s="43" t="s">
        <v>51</v>
      </c>
      <c r="E16" s="180">
        <v>2</v>
      </c>
    </row>
    <row r="17" spans="2:6" s="6" customFormat="1" ht="35" customHeight="1" x14ac:dyDescent="0.25">
      <c r="B17" s="140">
        <v>16100</v>
      </c>
      <c r="C17" s="49"/>
      <c r="D17" s="43" t="s">
        <v>27</v>
      </c>
      <c r="E17" s="180">
        <v>10</v>
      </c>
    </row>
    <row r="18" spans="2:6" s="6" customFormat="1" ht="35" customHeight="1" x14ac:dyDescent="0.25">
      <c r="B18" s="140">
        <v>17700</v>
      </c>
      <c r="C18" s="49"/>
      <c r="D18" s="43" t="s">
        <v>21</v>
      </c>
      <c r="E18" s="180">
        <v>71</v>
      </c>
    </row>
    <row r="19" spans="2:6" s="6" customFormat="1" ht="35" customHeight="1" x14ac:dyDescent="0.25">
      <c r="B19" s="140">
        <v>18300</v>
      </c>
      <c r="C19" s="49"/>
      <c r="D19" s="43" t="s">
        <v>118</v>
      </c>
      <c r="E19" s="180">
        <v>414</v>
      </c>
    </row>
    <row r="20" spans="2:6" s="6" customFormat="1" ht="35" customHeight="1" x14ac:dyDescent="0.25">
      <c r="B20" s="140">
        <v>80900</v>
      </c>
      <c r="C20" s="49"/>
      <c r="D20" s="43" t="s">
        <v>108</v>
      </c>
      <c r="E20" s="180">
        <v>1337310</v>
      </c>
    </row>
    <row r="21" spans="2:6" s="6" customFormat="1" ht="35" customHeight="1" x14ac:dyDescent="0.25">
      <c r="B21" s="140">
        <v>83200</v>
      </c>
      <c r="C21" s="49"/>
      <c r="D21" s="43" t="s">
        <v>266</v>
      </c>
      <c r="E21" s="180">
        <v>2</v>
      </c>
    </row>
    <row r="22" spans="2:6" s="6" customFormat="1" ht="35" customHeight="1" x14ac:dyDescent="0.8">
      <c r="B22" s="141"/>
      <c r="C22" s="50"/>
      <c r="D22" s="45" t="s">
        <v>3</v>
      </c>
      <c r="E22" s="181">
        <f>SUM(E7:E21)</f>
        <v>1366211</v>
      </c>
    </row>
    <row r="23" spans="2:6" s="6" customFormat="1" ht="35" customHeight="1" x14ac:dyDescent="0.25">
      <c r="B23" s="257"/>
      <c r="C23" s="258" t="s">
        <v>52</v>
      </c>
      <c r="D23" s="259" t="s">
        <v>282</v>
      </c>
      <c r="E23" s="182"/>
    </row>
    <row r="24" spans="2:6" s="6" customFormat="1" ht="35" customHeight="1" x14ac:dyDescent="0.25">
      <c r="B24" s="140">
        <v>20400</v>
      </c>
      <c r="C24" s="49"/>
      <c r="D24" s="43" t="s">
        <v>53</v>
      </c>
      <c r="E24" s="180">
        <v>200</v>
      </c>
    </row>
    <row r="25" spans="2:6" s="6" customFormat="1" ht="35" customHeight="1" x14ac:dyDescent="0.8">
      <c r="B25" s="141"/>
      <c r="C25" s="50"/>
      <c r="D25" s="45" t="s">
        <v>54</v>
      </c>
      <c r="E25" s="181">
        <f>SUM(E24:E24)</f>
        <v>200</v>
      </c>
    </row>
    <row r="26" spans="2:6" s="6" customFormat="1" ht="35" customHeight="1" x14ac:dyDescent="0.25">
      <c r="B26" s="257"/>
      <c r="C26" s="258" t="s">
        <v>4</v>
      </c>
      <c r="D26" s="259" t="s">
        <v>283</v>
      </c>
      <c r="E26" s="182"/>
    </row>
    <row r="27" spans="2:6" s="6" customFormat="1" ht="35" customHeight="1" x14ac:dyDescent="0.25">
      <c r="B27" s="140">
        <v>10700</v>
      </c>
      <c r="C27" s="49"/>
      <c r="D27" s="47" t="s">
        <v>55</v>
      </c>
      <c r="E27" s="180">
        <v>1143</v>
      </c>
    </row>
    <row r="28" spans="2:6" s="6" customFormat="1" ht="35" customHeight="1" x14ac:dyDescent="0.25">
      <c r="B28" s="140">
        <v>11200</v>
      </c>
      <c r="C28" s="49"/>
      <c r="D28" s="47" t="s">
        <v>109</v>
      </c>
      <c r="E28" s="180">
        <v>1126</v>
      </c>
      <c r="F28" s="35"/>
    </row>
    <row r="29" spans="2:6" s="37" customFormat="1" ht="35" customHeight="1" x14ac:dyDescent="0.25">
      <c r="B29" s="143">
        <v>12300</v>
      </c>
      <c r="C29" s="52"/>
      <c r="D29" s="44" t="s">
        <v>214</v>
      </c>
      <c r="E29" s="180">
        <v>31</v>
      </c>
      <c r="F29" s="36"/>
    </row>
    <row r="30" spans="2:6" s="6" customFormat="1" ht="35" customHeight="1" x14ac:dyDescent="0.25">
      <c r="B30" s="143">
        <v>12401</v>
      </c>
      <c r="C30" s="52"/>
      <c r="D30" s="44" t="s">
        <v>158</v>
      </c>
      <c r="E30" s="180">
        <v>136</v>
      </c>
    </row>
    <row r="31" spans="2:6" ht="35" customHeight="1" x14ac:dyDescent="0.8">
      <c r="B31" s="143">
        <v>19200</v>
      </c>
      <c r="C31" s="49"/>
      <c r="D31" s="47" t="s">
        <v>202</v>
      </c>
      <c r="E31" s="180">
        <v>19060</v>
      </c>
    </row>
    <row r="32" spans="2:6" s="6" customFormat="1" ht="35" customHeight="1" x14ac:dyDescent="0.25">
      <c r="B32" s="140">
        <v>20600</v>
      </c>
      <c r="C32" s="49"/>
      <c r="D32" s="43" t="s">
        <v>152</v>
      </c>
      <c r="E32" s="180">
        <v>502060</v>
      </c>
    </row>
    <row r="33" spans="2:6" s="6" customFormat="1" ht="35" customHeight="1" x14ac:dyDescent="0.25">
      <c r="B33" s="140">
        <v>21100</v>
      </c>
      <c r="C33" s="49"/>
      <c r="D33" s="47" t="s">
        <v>212</v>
      </c>
      <c r="E33" s="180">
        <v>3000</v>
      </c>
      <c r="F33" s="35"/>
    </row>
    <row r="34" spans="2:6" s="6" customFormat="1" ht="35" customHeight="1" x14ac:dyDescent="0.25">
      <c r="B34" s="140">
        <v>81000</v>
      </c>
      <c r="C34" s="52"/>
      <c r="D34" s="44" t="s">
        <v>224</v>
      </c>
      <c r="E34" s="180">
        <v>1133</v>
      </c>
      <c r="F34" s="35"/>
    </row>
    <row r="35" spans="2:6" s="6" customFormat="1" ht="35" customHeight="1" x14ac:dyDescent="0.25">
      <c r="B35" s="140">
        <v>82200</v>
      </c>
      <c r="C35" s="52"/>
      <c r="D35" s="44" t="s">
        <v>204</v>
      </c>
      <c r="E35" s="180">
        <v>2549</v>
      </c>
      <c r="F35" s="35"/>
    </row>
    <row r="36" spans="2:6" s="6" customFormat="1" ht="35" customHeight="1" x14ac:dyDescent="0.25">
      <c r="B36" s="140">
        <v>82300</v>
      </c>
      <c r="C36" s="52"/>
      <c r="D36" s="44" t="s">
        <v>205</v>
      </c>
      <c r="E36" s="180">
        <v>1495</v>
      </c>
      <c r="F36" s="35"/>
    </row>
    <row r="37" spans="2:6" s="6" customFormat="1" ht="35" customHeight="1" x14ac:dyDescent="0.25">
      <c r="B37" s="140">
        <v>82400</v>
      </c>
      <c r="C37" s="52"/>
      <c r="D37" s="44" t="s">
        <v>206</v>
      </c>
      <c r="E37" s="180">
        <v>7084</v>
      </c>
      <c r="F37" s="35"/>
    </row>
    <row r="38" spans="2:6" s="6" customFormat="1" ht="35" customHeight="1" x14ac:dyDescent="0.25">
      <c r="B38" s="140">
        <v>82500</v>
      </c>
      <c r="C38" s="52"/>
      <c r="D38" s="44" t="s">
        <v>207</v>
      </c>
      <c r="E38" s="180">
        <v>986</v>
      </c>
      <c r="F38" s="35"/>
    </row>
    <row r="39" spans="2:6" s="6" customFormat="1" ht="35" customHeight="1" x14ac:dyDescent="0.25">
      <c r="B39" s="140">
        <v>82600</v>
      </c>
      <c r="C39" s="52"/>
      <c r="D39" s="44" t="s">
        <v>208</v>
      </c>
      <c r="E39" s="180">
        <v>701</v>
      </c>
      <c r="F39" s="35"/>
    </row>
    <row r="40" spans="2:6" s="6" customFormat="1" ht="35" customHeight="1" x14ac:dyDescent="0.25">
      <c r="B40" s="140">
        <v>82700</v>
      </c>
      <c r="C40" s="52"/>
      <c r="D40" s="44" t="s">
        <v>209</v>
      </c>
      <c r="E40" s="180">
        <v>1065</v>
      </c>
      <c r="F40" s="35"/>
    </row>
    <row r="41" spans="2:6" s="6" customFormat="1" ht="35" customHeight="1" x14ac:dyDescent="0.25">
      <c r="B41" s="140">
        <v>82800</v>
      </c>
      <c r="C41" s="52"/>
      <c r="D41" s="44" t="s">
        <v>210</v>
      </c>
      <c r="E41" s="180">
        <v>4126</v>
      </c>
      <c r="F41" s="35"/>
    </row>
    <row r="42" spans="2:6" s="6" customFormat="1" ht="35" customHeight="1" x14ac:dyDescent="0.25">
      <c r="B42" s="140">
        <v>82900</v>
      </c>
      <c r="C42" s="52"/>
      <c r="D42" s="44" t="s">
        <v>211</v>
      </c>
      <c r="E42" s="180">
        <v>650</v>
      </c>
    </row>
    <row r="43" spans="2:6" s="6" customFormat="1" ht="35" customHeight="1" x14ac:dyDescent="0.8">
      <c r="B43" s="141"/>
      <c r="C43" s="50"/>
      <c r="D43" s="45" t="s">
        <v>157</v>
      </c>
      <c r="E43" s="181">
        <f>SUM(E27:E42)</f>
        <v>546345</v>
      </c>
    </row>
    <row r="44" spans="2:6" s="6" customFormat="1" ht="35" customHeight="1" x14ac:dyDescent="0.25">
      <c r="B44" s="257"/>
      <c r="C44" s="258" t="s">
        <v>5</v>
      </c>
      <c r="D44" s="259" t="s">
        <v>284</v>
      </c>
      <c r="E44" s="182"/>
    </row>
    <row r="45" spans="2:6" s="6" customFormat="1" ht="35" customHeight="1" x14ac:dyDescent="0.25">
      <c r="B45" s="140">
        <v>11300</v>
      </c>
      <c r="C45" s="49"/>
      <c r="D45" s="43" t="s">
        <v>255</v>
      </c>
      <c r="E45" s="180">
        <v>42</v>
      </c>
      <c r="F45" s="35"/>
    </row>
    <row r="46" spans="2:6" s="6" customFormat="1" ht="35" customHeight="1" x14ac:dyDescent="0.25">
      <c r="B46" s="140">
        <v>11400</v>
      </c>
      <c r="C46" s="49"/>
      <c r="D46" s="43" t="s">
        <v>6</v>
      </c>
      <c r="E46" s="180">
        <v>6041</v>
      </c>
    </row>
    <row r="47" spans="2:6" s="6" customFormat="1" ht="35" customHeight="1" x14ac:dyDescent="0.25">
      <c r="B47" s="140">
        <v>13700</v>
      </c>
      <c r="C47" s="49"/>
      <c r="D47" s="43" t="s">
        <v>273</v>
      </c>
      <c r="E47" s="180">
        <v>3500</v>
      </c>
    </row>
    <row r="48" spans="2:6" s="6" customFormat="1" ht="35" customHeight="1" x14ac:dyDescent="0.25">
      <c r="B48" s="140">
        <v>15500</v>
      </c>
      <c r="C48" s="49"/>
      <c r="D48" s="43" t="s">
        <v>177</v>
      </c>
      <c r="E48" s="180">
        <v>5498</v>
      </c>
    </row>
    <row r="49" spans="2:6" s="6" customFormat="1" ht="35" customHeight="1" x14ac:dyDescent="0.25">
      <c r="B49" s="140">
        <v>16900</v>
      </c>
      <c r="C49" s="49"/>
      <c r="D49" s="43" t="s">
        <v>147</v>
      </c>
      <c r="E49" s="180">
        <v>1160</v>
      </c>
    </row>
    <row r="50" spans="2:6" s="6" customFormat="1" ht="35" customHeight="1" x14ac:dyDescent="0.25">
      <c r="B50" s="143">
        <v>18500</v>
      </c>
      <c r="C50" s="52"/>
      <c r="D50" s="44" t="s">
        <v>196</v>
      </c>
      <c r="E50" s="180">
        <v>212</v>
      </c>
    </row>
    <row r="51" spans="2:6" s="6" customFormat="1" ht="35" customHeight="1" x14ac:dyDescent="0.25">
      <c r="B51" s="143">
        <v>19202</v>
      </c>
      <c r="C51" s="52"/>
      <c r="D51" s="44" t="s">
        <v>228</v>
      </c>
      <c r="E51" s="180">
        <v>4</v>
      </c>
      <c r="F51" s="35"/>
    </row>
    <row r="52" spans="2:6" ht="35" customHeight="1" x14ac:dyDescent="0.8">
      <c r="B52" s="143">
        <v>81500</v>
      </c>
      <c r="C52" s="52"/>
      <c r="D52" s="44" t="s">
        <v>123</v>
      </c>
      <c r="E52" s="180">
        <v>793</v>
      </c>
    </row>
    <row r="53" spans="2:6" s="6" customFormat="1" ht="35" customHeight="1" x14ac:dyDescent="0.8">
      <c r="B53" s="143">
        <v>82100</v>
      </c>
      <c r="C53" s="52"/>
      <c r="D53" s="48" t="s">
        <v>203</v>
      </c>
      <c r="E53" s="180">
        <v>200</v>
      </c>
    </row>
    <row r="54" spans="2:6" s="6" customFormat="1" ht="35" customHeight="1" x14ac:dyDescent="0.8">
      <c r="B54" s="141"/>
      <c r="C54" s="50"/>
      <c r="D54" s="45" t="s">
        <v>7</v>
      </c>
      <c r="E54" s="181">
        <f>SUM(E45:E53)</f>
        <v>17450</v>
      </c>
    </row>
    <row r="55" spans="2:6" s="6" customFormat="1" ht="35" customHeight="1" x14ac:dyDescent="0.25">
      <c r="B55" s="257"/>
      <c r="C55" s="258" t="s">
        <v>8</v>
      </c>
      <c r="D55" s="259" t="s">
        <v>25</v>
      </c>
      <c r="E55" s="260"/>
      <c r="F55" s="35"/>
    </row>
    <row r="56" spans="2:6" s="39" customFormat="1" ht="35" customHeight="1" x14ac:dyDescent="0.8">
      <c r="B56" s="140">
        <v>11300</v>
      </c>
      <c r="C56" s="49"/>
      <c r="D56" s="47" t="s">
        <v>56</v>
      </c>
      <c r="E56" s="180">
        <v>31958</v>
      </c>
      <c r="F56" s="38"/>
    </row>
    <row r="57" spans="2:6" s="6" customFormat="1" ht="35" customHeight="1" x14ac:dyDescent="0.25">
      <c r="B57" s="140">
        <v>81200</v>
      </c>
      <c r="C57" s="49"/>
      <c r="D57" s="47" t="s">
        <v>265</v>
      </c>
      <c r="E57" s="180">
        <v>6477</v>
      </c>
    </row>
    <row r="58" spans="2:6" s="6" customFormat="1" ht="35" customHeight="1" x14ac:dyDescent="0.8">
      <c r="B58" s="141"/>
      <c r="C58" s="50"/>
      <c r="D58" s="45" t="s">
        <v>9</v>
      </c>
      <c r="E58" s="181">
        <f>SUM(E56:E57)</f>
        <v>38435</v>
      </c>
    </row>
    <row r="59" spans="2:6" s="6" customFormat="1" ht="35" customHeight="1" x14ac:dyDescent="0.25">
      <c r="B59" s="257"/>
      <c r="C59" s="258" t="s">
        <v>10</v>
      </c>
      <c r="D59" s="259" t="s">
        <v>285</v>
      </c>
      <c r="E59" s="260"/>
    </row>
    <row r="60" spans="2:6" ht="35" customHeight="1" x14ac:dyDescent="0.8">
      <c r="B60" s="140">
        <v>11500</v>
      </c>
      <c r="C60" s="49"/>
      <c r="D60" s="43" t="s">
        <v>47</v>
      </c>
      <c r="E60" s="180">
        <v>1030</v>
      </c>
    </row>
    <row r="61" spans="2:6" ht="35" customHeight="1" x14ac:dyDescent="0.8">
      <c r="B61" s="140">
        <v>14214</v>
      </c>
      <c r="C61" s="49"/>
      <c r="D61" s="43" t="s">
        <v>269</v>
      </c>
      <c r="E61" s="180">
        <v>13081</v>
      </c>
    </row>
    <row r="62" spans="2:6" s="6" customFormat="1" ht="35" customHeight="1" x14ac:dyDescent="0.25">
      <c r="B62" s="143">
        <v>81600</v>
      </c>
      <c r="C62" s="52"/>
      <c r="D62" s="47" t="s">
        <v>124</v>
      </c>
      <c r="E62" s="180">
        <v>191382</v>
      </c>
    </row>
    <row r="63" spans="2:6" s="6" customFormat="1" ht="35" customHeight="1" x14ac:dyDescent="0.8">
      <c r="B63" s="141"/>
      <c r="C63" s="50"/>
      <c r="D63" s="45" t="s">
        <v>165</v>
      </c>
      <c r="E63" s="181">
        <f>SUM(E60:E62)</f>
        <v>205493</v>
      </c>
    </row>
    <row r="64" spans="2:6" s="6" customFormat="1" ht="35" customHeight="1" x14ac:dyDescent="0.25">
      <c r="B64" s="142"/>
      <c r="C64" s="51" t="s">
        <v>12</v>
      </c>
      <c r="D64" s="46" t="s">
        <v>101</v>
      </c>
      <c r="E64" s="182"/>
    </row>
    <row r="65" spans="2:5" s="37" customFormat="1" ht="35" customHeight="1" x14ac:dyDescent="0.25">
      <c r="B65" s="140">
        <v>11900</v>
      </c>
      <c r="C65" s="49"/>
      <c r="D65" s="47" t="s">
        <v>159</v>
      </c>
      <c r="E65" s="180">
        <v>64151</v>
      </c>
    </row>
    <row r="66" spans="2:5" s="6" customFormat="1" ht="35" customHeight="1" x14ac:dyDescent="0.25">
      <c r="B66" s="143">
        <v>12307</v>
      </c>
      <c r="C66" s="52"/>
      <c r="D66" s="44" t="s">
        <v>230</v>
      </c>
      <c r="E66" s="180">
        <v>9969</v>
      </c>
    </row>
    <row r="67" spans="2:5" s="6" customFormat="1" ht="35" customHeight="1" x14ac:dyDescent="0.25">
      <c r="B67" s="140">
        <v>12402</v>
      </c>
      <c r="C67" s="49"/>
      <c r="D67" s="47" t="s">
        <v>231</v>
      </c>
      <c r="E67" s="180">
        <v>59427</v>
      </c>
    </row>
    <row r="68" spans="2:5" ht="35" customHeight="1" x14ac:dyDescent="0.8">
      <c r="B68" s="143">
        <v>17800</v>
      </c>
      <c r="C68" s="52"/>
      <c r="D68" s="44" t="s">
        <v>117</v>
      </c>
      <c r="E68" s="180">
        <v>3636</v>
      </c>
    </row>
    <row r="69" spans="2:5" s="6" customFormat="1" ht="35" customHeight="1" x14ac:dyDescent="0.8">
      <c r="B69" s="141"/>
      <c r="C69" s="50"/>
      <c r="D69" s="45" t="s">
        <v>103</v>
      </c>
      <c r="E69" s="181">
        <f>SUM(E65:E68)</f>
        <v>137183</v>
      </c>
    </row>
    <row r="70" spans="2:5" s="6" customFormat="1" ht="35" customHeight="1" x14ac:dyDescent="0.25">
      <c r="B70" s="257"/>
      <c r="C70" s="258" t="s">
        <v>13</v>
      </c>
      <c r="D70" s="259" t="s">
        <v>33</v>
      </c>
      <c r="E70" s="260"/>
    </row>
    <row r="71" spans="2:5" s="6" customFormat="1" ht="35" customHeight="1" x14ac:dyDescent="0.25">
      <c r="B71" s="140">
        <v>18400</v>
      </c>
      <c r="C71" s="49"/>
      <c r="D71" s="43" t="s">
        <v>94</v>
      </c>
      <c r="E71" s="180">
        <v>4945</v>
      </c>
    </row>
    <row r="72" spans="2:5" s="6" customFormat="1" ht="35" customHeight="1" x14ac:dyDescent="0.25">
      <c r="B72" s="140">
        <v>11403</v>
      </c>
      <c r="C72" s="49"/>
      <c r="D72" s="43" t="s">
        <v>252</v>
      </c>
      <c r="E72" s="180">
        <v>4</v>
      </c>
    </row>
    <row r="73" spans="2:5" s="6" customFormat="1" ht="35" customHeight="1" x14ac:dyDescent="0.25">
      <c r="B73" s="140">
        <v>15000</v>
      </c>
      <c r="C73" s="49"/>
      <c r="D73" s="47" t="s">
        <v>164</v>
      </c>
      <c r="E73" s="180">
        <v>2788</v>
      </c>
    </row>
    <row r="74" spans="2:5" s="6" customFormat="1" ht="35" customHeight="1" x14ac:dyDescent="0.25">
      <c r="B74" s="140">
        <v>15900</v>
      </c>
      <c r="C74" s="49"/>
      <c r="D74" s="43" t="s">
        <v>91</v>
      </c>
      <c r="E74" s="180">
        <v>513</v>
      </c>
    </row>
    <row r="75" spans="2:5" ht="35" customHeight="1" x14ac:dyDescent="0.8">
      <c r="B75" s="140">
        <v>19900</v>
      </c>
      <c r="C75" s="49"/>
      <c r="D75" s="43" t="s">
        <v>97</v>
      </c>
      <c r="E75" s="180">
        <v>327</v>
      </c>
    </row>
    <row r="76" spans="2:5" ht="35" customHeight="1" x14ac:dyDescent="0.8">
      <c r="B76" s="140">
        <v>83100</v>
      </c>
      <c r="C76" s="49"/>
      <c r="D76" s="43" t="s">
        <v>254</v>
      </c>
      <c r="E76" s="180">
        <v>200</v>
      </c>
    </row>
    <row r="77" spans="2:5" s="6" customFormat="1" ht="35" customHeight="1" x14ac:dyDescent="0.8">
      <c r="B77" s="141"/>
      <c r="C77" s="50"/>
      <c r="D77" s="45" t="s">
        <v>34</v>
      </c>
      <c r="E77" s="181">
        <f>SUM(E71:E76)</f>
        <v>8777</v>
      </c>
    </row>
    <row r="78" spans="2:5" s="6" customFormat="1" ht="35" customHeight="1" x14ac:dyDescent="0.25">
      <c r="B78" s="142"/>
      <c r="C78" s="51" t="s">
        <v>14</v>
      </c>
      <c r="D78" s="46" t="s">
        <v>176</v>
      </c>
      <c r="E78" s="182"/>
    </row>
    <row r="79" spans="2:5" ht="35" customHeight="1" x14ac:dyDescent="0.8">
      <c r="B79" s="140">
        <v>11000</v>
      </c>
      <c r="C79" s="49"/>
      <c r="D79" s="43" t="s">
        <v>111</v>
      </c>
      <c r="E79" s="180">
        <v>58921</v>
      </c>
    </row>
    <row r="80" spans="2:5" s="6" customFormat="1" ht="35" customHeight="1" x14ac:dyDescent="0.8">
      <c r="B80" s="141"/>
      <c r="C80" s="50"/>
      <c r="D80" s="45" t="s">
        <v>225</v>
      </c>
      <c r="E80" s="181">
        <f>SUM(E79:E79)</f>
        <v>58921</v>
      </c>
    </row>
    <row r="81" spans="2:5" s="6" customFormat="1" ht="35" customHeight="1" x14ac:dyDescent="0.25">
      <c r="B81" s="257"/>
      <c r="C81" s="258" t="s">
        <v>15</v>
      </c>
      <c r="D81" s="259" t="s">
        <v>100</v>
      </c>
      <c r="E81" s="260"/>
    </row>
    <row r="82" spans="2:5" ht="35" customHeight="1" x14ac:dyDescent="0.8">
      <c r="B82" s="140">
        <v>11100</v>
      </c>
      <c r="C82" s="49"/>
      <c r="D82" s="43" t="s">
        <v>112</v>
      </c>
      <c r="E82" s="180">
        <v>14763</v>
      </c>
    </row>
    <row r="83" spans="2:5" s="6" customFormat="1" ht="35" customHeight="1" x14ac:dyDescent="0.8">
      <c r="B83" s="141"/>
      <c r="C83" s="50"/>
      <c r="D83" s="45" t="s">
        <v>57</v>
      </c>
      <c r="E83" s="181">
        <f>SUM(E82:E82)</f>
        <v>14763</v>
      </c>
    </row>
    <row r="84" spans="2:5" s="6" customFormat="1" ht="35" customHeight="1" x14ac:dyDescent="0.25">
      <c r="B84" s="257"/>
      <c r="C84" s="258" t="s">
        <v>106</v>
      </c>
      <c r="D84" s="259" t="s">
        <v>286</v>
      </c>
      <c r="E84" s="182"/>
    </row>
    <row r="85" spans="2:5" s="6" customFormat="1" ht="35" customHeight="1" x14ac:dyDescent="0.25">
      <c r="B85" s="144">
        <v>11700</v>
      </c>
      <c r="C85" s="52"/>
      <c r="D85" s="44" t="s">
        <v>114</v>
      </c>
      <c r="E85" s="180">
        <v>25650</v>
      </c>
    </row>
    <row r="86" spans="2:5" s="6" customFormat="1" ht="35" customHeight="1" x14ac:dyDescent="0.25">
      <c r="B86" s="143">
        <v>14222</v>
      </c>
      <c r="C86" s="52"/>
      <c r="D86" s="47" t="s">
        <v>58</v>
      </c>
      <c r="E86" s="180">
        <v>81900</v>
      </c>
    </row>
    <row r="87" spans="2:5" ht="35" customHeight="1" x14ac:dyDescent="0.8">
      <c r="B87" s="143">
        <v>19400</v>
      </c>
      <c r="C87" s="52"/>
      <c r="D87" s="44" t="s">
        <v>119</v>
      </c>
      <c r="E87" s="180">
        <v>104370</v>
      </c>
    </row>
    <row r="88" spans="2:5" s="6" customFormat="1" ht="35" customHeight="1" x14ac:dyDescent="0.8">
      <c r="B88" s="141"/>
      <c r="C88" s="50"/>
      <c r="D88" s="45" t="s">
        <v>17</v>
      </c>
      <c r="E88" s="181">
        <f>SUM(E85:E87)</f>
        <v>211920</v>
      </c>
    </row>
    <row r="89" spans="2:5" s="6" customFormat="1" ht="35" customHeight="1" x14ac:dyDescent="0.25">
      <c r="B89" s="257"/>
      <c r="C89" s="258" t="s">
        <v>16</v>
      </c>
      <c r="D89" s="259" t="s">
        <v>287</v>
      </c>
      <c r="E89" s="182"/>
    </row>
    <row r="90" spans="2:5" s="6" customFormat="1" ht="35" customHeight="1" x14ac:dyDescent="0.25">
      <c r="B90" s="140">
        <v>10900</v>
      </c>
      <c r="C90" s="49"/>
      <c r="D90" s="43" t="s">
        <v>110</v>
      </c>
      <c r="E90" s="180">
        <v>23815</v>
      </c>
    </row>
    <row r="91" spans="2:5" s="6" customFormat="1" ht="35" customHeight="1" x14ac:dyDescent="0.25">
      <c r="B91" s="140">
        <v>15700</v>
      </c>
      <c r="C91" s="49"/>
      <c r="D91" s="47" t="s">
        <v>144</v>
      </c>
      <c r="E91" s="180">
        <v>10</v>
      </c>
    </row>
    <row r="92" spans="2:5" s="6" customFormat="1" ht="35" customHeight="1" x14ac:dyDescent="0.25">
      <c r="B92" s="140">
        <v>16700</v>
      </c>
      <c r="C92" s="49"/>
      <c r="D92" s="47" t="s">
        <v>121</v>
      </c>
      <c r="E92" s="180">
        <v>14904</v>
      </c>
    </row>
    <row r="93" spans="2:5" s="6" customFormat="1" ht="35" customHeight="1" x14ac:dyDescent="0.25">
      <c r="B93" s="140">
        <v>18600</v>
      </c>
      <c r="C93" s="49"/>
      <c r="D93" s="47" t="s">
        <v>197</v>
      </c>
      <c r="E93" s="180">
        <v>12539</v>
      </c>
    </row>
    <row r="94" spans="2:5" s="6" customFormat="1" ht="35" customHeight="1" x14ac:dyDescent="0.25">
      <c r="B94" s="140">
        <v>19600</v>
      </c>
      <c r="C94" s="49"/>
      <c r="D94" s="43" t="s">
        <v>149</v>
      </c>
      <c r="E94" s="180">
        <v>968</v>
      </c>
    </row>
    <row r="95" spans="2:5" s="6" customFormat="1" ht="35" customHeight="1" x14ac:dyDescent="0.25">
      <c r="B95" s="140">
        <v>81300</v>
      </c>
      <c r="C95" s="49"/>
      <c r="D95" s="43" t="s">
        <v>223</v>
      </c>
      <c r="E95" s="180">
        <v>2</v>
      </c>
    </row>
    <row r="96" spans="2:5" s="6" customFormat="1" ht="35" customHeight="1" x14ac:dyDescent="0.25">
      <c r="B96" s="140">
        <v>81400</v>
      </c>
      <c r="C96" s="49"/>
      <c r="D96" s="43" t="s">
        <v>155</v>
      </c>
      <c r="E96" s="180">
        <v>64</v>
      </c>
    </row>
    <row r="97" spans="2:5" ht="35" customHeight="1" x14ac:dyDescent="0.8">
      <c r="B97" s="140">
        <v>81700</v>
      </c>
      <c r="C97" s="49"/>
      <c r="D97" s="43" t="s">
        <v>151</v>
      </c>
      <c r="E97" s="180">
        <v>800000</v>
      </c>
    </row>
    <row r="98" spans="2:5" ht="35" customHeight="1" x14ac:dyDescent="0.8">
      <c r="B98" s="141"/>
      <c r="C98" s="50"/>
      <c r="D98" s="45" t="s">
        <v>271</v>
      </c>
      <c r="E98" s="181">
        <f>SUM(E90:E97)</f>
        <v>852302</v>
      </c>
    </row>
    <row r="99" spans="2:5" s="6" customFormat="1" ht="35" customHeight="1" x14ac:dyDescent="0.25">
      <c r="B99" s="257"/>
      <c r="C99" s="258" t="s">
        <v>270</v>
      </c>
      <c r="D99" s="259" t="s">
        <v>288</v>
      </c>
      <c r="E99" s="182"/>
    </row>
    <row r="100" spans="2:5" s="6" customFormat="1" ht="35" customHeight="1" x14ac:dyDescent="0.25">
      <c r="B100" s="140">
        <v>40500</v>
      </c>
      <c r="C100" s="49"/>
      <c r="D100" s="43" t="s">
        <v>267</v>
      </c>
      <c r="E100" s="180">
        <v>12000</v>
      </c>
    </row>
    <row r="101" spans="2:5" ht="35" customHeight="1" x14ac:dyDescent="0.8">
      <c r="B101" s="141"/>
      <c r="C101" s="50"/>
      <c r="D101" s="45" t="s">
        <v>272</v>
      </c>
      <c r="E101" s="181">
        <f>SUM(E100)</f>
        <v>12000</v>
      </c>
    </row>
    <row r="102" spans="2:5" ht="35" customHeight="1" thickBot="1" x14ac:dyDescent="0.85">
      <c r="B102" s="253">
        <v>19000</v>
      </c>
      <c r="C102" s="254"/>
      <c r="D102" s="255" t="s">
        <v>18</v>
      </c>
      <c r="E102" s="256">
        <v>50000</v>
      </c>
    </row>
    <row r="103" spans="2:5" ht="35" customHeight="1" thickBot="1" x14ac:dyDescent="0.85">
      <c r="B103" s="145"/>
      <c r="C103" s="146"/>
      <c r="D103" s="147" t="s">
        <v>125</v>
      </c>
      <c r="E103" s="183">
        <f>SUM(E22+E25+E43+E54+E58+E63+E69+E77+E80+E83+E88+E98+E101+E102)</f>
        <v>3520000</v>
      </c>
    </row>
    <row r="104" spans="2:5" x14ac:dyDescent="0.8">
      <c r="E104" s="40"/>
    </row>
    <row r="105" spans="2:5" x14ac:dyDescent="0.8">
      <c r="E105" s="40">
        <f>E103-'2'!D74</f>
        <v>0</v>
      </c>
    </row>
  </sheetData>
  <mergeCells count="6">
    <mergeCell ref="G5:H5"/>
    <mergeCell ref="B1:E1"/>
    <mergeCell ref="B2:E2"/>
    <mergeCell ref="B3:E3"/>
    <mergeCell ref="B4:E4"/>
    <mergeCell ref="C5:D5"/>
  </mergeCells>
  <hyperlinks>
    <hyperlink ref="G5:H5" location="البيانات!A1" display="العودة إلى صفحة البيانات" xr:uid="{D1932F0C-50ED-459F-9370-01B29FFEC4CE}"/>
  </hyperlinks>
  <printOptions horizontalCentered="1" gridLinesSet="0"/>
  <pageMargins left="0.39370078740157483" right="0.39370078740157483" top="0.51181102362204722" bottom="0.11811023622047245" header="0.51181102362204722" footer="0.15748031496062992"/>
  <pageSetup paperSize="9" scale="82" fitToHeight="0" orientation="portrait" r:id="rId1"/>
  <headerFooter alignWithMargins="0">
    <oddFooter>&amp;C&amp;"AF_Najed,Normal Traditional"&amp;12&amp;K0070C0صفحة &amp;P من &amp;N</oddFooter>
  </headerFooter>
  <rowBreaks count="3" manualBreakCount="3">
    <brk id="25" min="1" max="4" man="1"/>
    <brk id="54" min="1" max="4" man="1"/>
    <brk id="80" min="1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43"/>
  <sheetViews>
    <sheetView showGridLines="0" rightToLeft="1" zoomScale="90" zoomScaleNormal="90" zoomScaleSheetLayoutView="41" workbookViewId="0">
      <selection activeCell="B3" sqref="B3:F3"/>
    </sheetView>
  </sheetViews>
  <sheetFormatPr defaultColWidth="9.1796875" defaultRowHeight="20.5" x14ac:dyDescent="0.8"/>
  <cols>
    <col min="1" max="1" width="4.6328125" style="9" customWidth="1"/>
    <col min="2" max="2" width="10.1796875" style="27" customWidth="1"/>
    <col min="3" max="3" width="10.1796875" style="55" customWidth="1"/>
    <col min="4" max="4" width="10.1796875" style="27" customWidth="1"/>
    <col min="5" max="5" width="45.90625" style="9" customWidth="1"/>
    <col min="6" max="6" width="21" style="61" customWidth="1"/>
    <col min="7" max="7" width="9.08984375" style="61" customWidth="1"/>
    <col min="8" max="8" width="18.90625" style="61" customWidth="1"/>
    <col min="9" max="9" width="6.7265625" style="9" customWidth="1"/>
    <col min="10" max="16384" width="9.1796875" style="9"/>
  </cols>
  <sheetData>
    <row r="1" spans="2:9" s="6" customFormat="1" ht="25" customHeight="1" x14ac:dyDescent="0.25">
      <c r="B1" s="306" t="s">
        <v>59</v>
      </c>
      <c r="C1" s="306"/>
      <c r="D1" s="306"/>
      <c r="E1" s="306"/>
      <c r="F1" s="306"/>
      <c r="G1" s="138"/>
      <c r="H1" s="138"/>
    </row>
    <row r="2" spans="2:9" s="7" customFormat="1" ht="25" customHeight="1" x14ac:dyDescent="0.25">
      <c r="B2" s="303" t="s">
        <v>60</v>
      </c>
      <c r="C2" s="303"/>
      <c r="D2" s="303"/>
      <c r="E2" s="303"/>
      <c r="F2" s="303"/>
      <c r="G2" s="137"/>
      <c r="H2" s="137"/>
    </row>
    <row r="3" spans="2:9" s="7" customFormat="1" ht="25" customHeight="1" x14ac:dyDescent="0.25">
      <c r="B3" s="303" t="s">
        <v>264</v>
      </c>
      <c r="C3" s="303"/>
      <c r="D3" s="303"/>
      <c r="E3" s="303"/>
      <c r="F3" s="303"/>
      <c r="G3" s="137"/>
      <c r="H3" s="137"/>
    </row>
    <row r="4" spans="2:9" ht="25" customHeight="1" thickBot="1" x14ac:dyDescent="0.85">
      <c r="E4" s="53"/>
      <c r="F4" s="60" t="s">
        <v>83</v>
      </c>
      <c r="G4" s="116"/>
      <c r="H4" s="116"/>
    </row>
    <row r="5" spans="2:9" s="7" customFormat="1" ht="35" customHeight="1" x14ac:dyDescent="0.25">
      <c r="B5" s="307" t="s">
        <v>61</v>
      </c>
      <c r="C5" s="308"/>
      <c r="D5" s="308"/>
      <c r="E5" s="308" t="s">
        <v>65</v>
      </c>
      <c r="F5" s="309" t="s">
        <v>334</v>
      </c>
      <c r="G5" s="126"/>
      <c r="H5" s="294" t="s">
        <v>331</v>
      </c>
      <c r="I5" s="294"/>
    </row>
    <row r="6" spans="2:9" s="7" customFormat="1" ht="35" customHeight="1" x14ac:dyDescent="0.25">
      <c r="B6" s="56" t="s">
        <v>62</v>
      </c>
      <c r="C6" s="57" t="s">
        <v>63</v>
      </c>
      <c r="D6" s="139" t="s">
        <v>64</v>
      </c>
      <c r="E6" s="292"/>
      <c r="F6" s="310"/>
      <c r="G6" s="126"/>
    </row>
    <row r="7" spans="2:9" s="7" customFormat="1" ht="35" customHeight="1" x14ac:dyDescent="0.25">
      <c r="B7" s="227"/>
      <c r="C7" s="235"/>
      <c r="D7" s="221"/>
      <c r="E7" s="236" t="s">
        <v>289</v>
      </c>
      <c r="F7" s="237"/>
      <c r="G7" s="127"/>
    </row>
    <row r="8" spans="2:9" s="7" customFormat="1" ht="35" customHeight="1" x14ac:dyDescent="0.25">
      <c r="B8" s="229">
        <v>21</v>
      </c>
      <c r="C8" s="58">
        <v>101</v>
      </c>
      <c r="D8" s="59">
        <v>1</v>
      </c>
      <c r="E8" s="42" t="s">
        <v>257</v>
      </c>
      <c r="F8" s="161">
        <v>656400</v>
      </c>
      <c r="G8" s="128"/>
      <c r="H8" s="128"/>
    </row>
    <row r="9" spans="2:9" s="7" customFormat="1" ht="35" customHeight="1" x14ac:dyDescent="0.25">
      <c r="B9" s="229">
        <v>11</v>
      </c>
      <c r="C9" s="58">
        <v>105</v>
      </c>
      <c r="D9" s="59">
        <v>1</v>
      </c>
      <c r="E9" s="54" t="s">
        <v>259</v>
      </c>
      <c r="F9" s="161">
        <v>580000</v>
      </c>
      <c r="G9" s="128"/>
      <c r="H9" s="128"/>
    </row>
    <row r="10" spans="2:9" s="7" customFormat="1" ht="35" customHeight="1" x14ac:dyDescent="0.25">
      <c r="B10" s="229">
        <v>11</v>
      </c>
      <c r="C10" s="58">
        <v>105</v>
      </c>
      <c r="D10" s="59">
        <v>1</v>
      </c>
      <c r="E10" s="54" t="s">
        <v>260</v>
      </c>
      <c r="F10" s="161">
        <v>100200</v>
      </c>
      <c r="G10" s="128"/>
      <c r="H10" s="128"/>
    </row>
    <row r="11" spans="2:9" s="7" customFormat="1" ht="35" customHeight="1" x14ac:dyDescent="0.25">
      <c r="B11" s="229">
        <v>11</v>
      </c>
      <c r="C11" s="58">
        <v>103</v>
      </c>
      <c r="D11" s="59">
        <v>1</v>
      </c>
      <c r="E11" s="42" t="s">
        <v>66</v>
      </c>
      <c r="F11" s="161">
        <v>190000</v>
      </c>
      <c r="G11" s="128"/>
      <c r="H11" s="128"/>
    </row>
    <row r="12" spans="2:9" s="7" customFormat="1" ht="35" customHeight="1" x14ac:dyDescent="0.25">
      <c r="B12" s="229">
        <v>11</v>
      </c>
      <c r="C12" s="58">
        <v>104</v>
      </c>
      <c r="D12" s="59">
        <v>1</v>
      </c>
      <c r="E12" s="42" t="s">
        <v>67</v>
      </c>
      <c r="F12" s="161">
        <v>32000</v>
      </c>
      <c r="G12" s="128"/>
      <c r="H12" s="128"/>
    </row>
    <row r="13" spans="2:9" s="7" customFormat="1" ht="35" customHeight="1" x14ac:dyDescent="0.25">
      <c r="B13" s="229">
        <v>41</v>
      </c>
      <c r="C13" s="58">
        <v>104</v>
      </c>
      <c r="D13" s="59">
        <v>1</v>
      </c>
      <c r="E13" s="42" t="s">
        <v>68</v>
      </c>
      <c r="F13" s="161">
        <v>50000</v>
      </c>
      <c r="G13" s="128"/>
      <c r="H13" s="128"/>
    </row>
    <row r="14" spans="2:9" s="7" customFormat="1" ht="35" customHeight="1" x14ac:dyDescent="0.25">
      <c r="B14" s="229">
        <v>51</v>
      </c>
      <c r="C14" s="58">
        <v>105</v>
      </c>
      <c r="D14" s="59">
        <v>1</v>
      </c>
      <c r="E14" s="42" t="s">
        <v>249</v>
      </c>
      <c r="F14" s="161">
        <v>23000</v>
      </c>
      <c r="G14" s="128"/>
      <c r="H14" s="128"/>
    </row>
    <row r="15" spans="2:9" s="7" customFormat="1" ht="35" customHeight="1" x14ac:dyDescent="0.25">
      <c r="B15" s="229">
        <v>52</v>
      </c>
      <c r="C15" s="58">
        <v>105</v>
      </c>
      <c r="D15" s="59">
        <v>1</v>
      </c>
      <c r="E15" s="42" t="s">
        <v>250</v>
      </c>
      <c r="F15" s="161">
        <v>79000</v>
      </c>
      <c r="G15" s="128"/>
      <c r="H15" s="128"/>
    </row>
    <row r="16" spans="2:9" s="7" customFormat="1" ht="35" customHeight="1" x14ac:dyDescent="0.25">
      <c r="B16" s="229">
        <v>53</v>
      </c>
      <c r="C16" s="58">
        <v>105</v>
      </c>
      <c r="D16" s="59">
        <v>1</v>
      </c>
      <c r="E16" s="42" t="s">
        <v>69</v>
      </c>
      <c r="F16" s="161">
        <v>37000</v>
      </c>
      <c r="G16" s="128"/>
      <c r="H16" s="128"/>
    </row>
    <row r="17" spans="2:8" s="7" customFormat="1" ht="35" customHeight="1" x14ac:dyDescent="0.25">
      <c r="B17" s="229">
        <v>54</v>
      </c>
      <c r="C17" s="58">
        <v>105</v>
      </c>
      <c r="D17" s="59">
        <v>1</v>
      </c>
      <c r="E17" s="42" t="s">
        <v>70</v>
      </c>
      <c r="F17" s="161">
        <v>27000</v>
      </c>
      <c r="G17" s="128"/>
      <c r="H17" s="128"/>
    </row>
    <row r="18" spans="2:8" s="7" customFormat="1" ht="35" customHeight="1" x14ac:dyDescent="0.25">
      <c r="B18" s="229">
        <v>55</v>
      </c>
      <c r="C18" s="58">
        <v>105</v>
      </c>
      <c r="D18" s="59">
        <v>1</v>
      </c>
      <c r="E18" s="42" t="s">
        <v>71</v>
      </c>
      <c r="F18" s="161">
        <v>16000</v>
      </c>
      <c r="G18" s="128"/>
      <c r="H18" s="128"/>
    </row>
    <row r="19" spans="2:8" s="7" customFormat="1" ht="35" customHeight="1" x14ac:dyDescent="0.25">
      <c r="B19" s="229">
        <v>56</v>
      </c>
      <c r="C19" s="58">
        <v>105</v>
      </c>
      <c r="D19" s="59">
        <v>1</v>
      </c>
      <c r="E19" s="54" t="s">
        <v>258</v>
      </c>
      <c r="F19" s="161">
        <v>3900</v>
      </c>
      <c r="G19" s="128"/>
      <c r="H19" s="128"/>
    </row>
    <row r="20" spans="2:8" s="7" customFormat="1" ht="35" customHeight="1" x14ac:dyDescent="0.25">
      <c r="B20" s="229">
        <v>62</v>
      </c>
      <c r="C20" s="58">
        <v>105</v>
      </c>
      <c r="D20" s="59">
        <v>1</v>
      </c>
      <c r="E20" s="42" t="s">
        <v>153</v>
      </c>
      <c r="F20" s="161">
        <v>1000</v>
      </c>
      <c r="G20" s="128"/>
      <c r="H20" s="128"/>
    </row>
    <row r="21" spans="2:8" s="7" customFormat="1" ht="35" customHeight="1" x14ac:dyDescent="0.25">
      <c r="B21" s="229">
        <v>11</v>
      </c>
      <c r="C21" s="58">
        <v>106</v>
      </c>
      <c r="D21" s="59">
        <v>1</v>
      </c>
      <c r="E21" s="42" t="s">
        <v>72</v>
      </c>
      <c r="F21" s="161">
        <v>232000</v>
      </c>
      <c r="G21" s="128"/>
      <c r="H21" s="128"/>
    </row>
    <row r="22" spans="2:8" s="7" customFormat="1" ht="35" customHeight="1" x14ac:dyDescent="0.25">
      <c r="B22" s="230"/>
      <c r="C22" s="159"/>
      <c r="D22" s="62"/>
      <c r="E22" s="62" t="s">
        <v>336</v>
      </c>
      <c r="F22" s="238">
        <f>SUM(F8:F21)</f>
        <v>2027500</v>
      </c>
      <c r="G22" s="129"/>
      <c r="H22" s="129"/>
    </row>
    <row r="23" spans="2:8" s="7" customFormat="1" ht="35" customHeight="1" x14ac:dyDescent="0.25">
      <c r="B23" s="227"/>
      <c r="C23" s="235"/>
      <c r="D23" s="221"/>
      <c r="E23" s="248" t="s">
        <v>290</v>
      </c>
      <c r="F23" s="211"/>
      <c r="G23" s="128"/>
      <c r="H23" s="128"/>
    </row>
    <row r="24" spans="2:8" s="7" customFormat="1" ht="35" customHeight="1" x14ac:dyDescent="0.25">
      <c r="B24" s="229">
        <v>16</v>
      </c>
      <c r="C24" s="58">
        <v>108</v>
      </c>
      <c r="D24" s="59">
        <v>1</v>
      </c>
      <c r="E24" s="42" t="s">
        <v>167</v>
      </c>
      <c r="F24" s="161">
        <v>95000</v>
      </c>
      <c r="G24" s="128"/>
      <c r="H24" s="128"/>
    </row>
    <row r="25" spans="2:8" s="7" customFormat="1" ht="35" customHeight="1" x14ac:dyDescent="0.25">
      <c r="B25" s="229">
        <v>17</v>
      </c>
      <c r="C25" s="58">
        <v>108</v>
      </c>
      <c r="D25" s="59">
        <v>1</v>
      </c>
      <c r="E25" s="42" t="s">
        <v>168</v>
      </c>
      <c r="F25" s="161">
        <v>800</v>
      </c>
      <c r="G25" s="128"/>
      <c r="H25" s="128"/>
    </row>
    <row r="26" spans="2:8" s="7" customFormat="1" ht="35" customHeight="1" x14ac:dyDescent="0.25">
      <c r="B26" s="229">
        <v>18</v>
      </c>
      <c r="C26" s="58">
        <v>108</v>
      </c>
      <c r="D26" s="59">
        <v>1</v>
      </c>
      <c r="E26" s="42" t="s">
        <v>253</v>
      </c>
      <c r="F26" s="161">
        <v>63000</v>
      </c>
      <c r="G26" s="128"/>
      <c r="H26" s="128"/>
    </row>
    <row r="27" spans="2:8" s="7" customFormat="1" ht="35" customHeight="1" x14ac:dyDescent="0.25">
      <c r="B27" s="229">
        <v>21</v>
      </c>
      <c r="C27" s="58">
        <v>108</v>
      </c>
      <c r="D27" s="59">
        <v>1</v>
      </c>
      <c r="E27" s="42" t="s">
        <v>73</v>
      </c>
      <c r="F27" s="161">
        <v>15000</v>
      </c>
      <c r="G27" s="128"/>
      <c r="H27" s="128"/>
    </row>
    <row r="28" spans="2:8" s="7" customFormat="1" ht="35" customHeight="1" x14ac:dyDescent="0.25">
      <c r="B28" s="229">
        <v>31</v>
      </c>
      <c r="C28" s="58">
        <v>108</v>
      </c>
      <c r="D28" s="59">
        <v>1</v>
      </c>
      <c r="E28" s="42" t="s">
        <v>169</v>
      </c>
      <c r="F28" s="161">
        <v>33000</v>
      </c>
      <c r="G28" s="128"/>
      <c r="H28" s="128"/>
    </row>
    <row r="29" spans="2:8" s="7" customFormat="1" ht="35" customHeight="1" x14ac:dyDescent="0.25">
      <c r="B29" s="229">
        <v>41</v>
      </c>
      <c r="C29" s="58">
        <v>108</v>
      </c>
      <c r="D29" s="59">
        <v>1</v>
      </c>
      <c r="E29" s="42" t="s">
        <v>199</v>
      </c>
      <c r="F29" s="161">
        <v>800000</v>
      </c>
      <c r="G29" s="128"/>
      <c r="H29" s="128"/>
    </row>
    <row r="30" spans="2:8" s="7" customFormat="1" ht="35" customHeight="1" x14ac:dyDescent="0.25">
      <c r="B30" s="229">
        <v>42</v>
      </c>
      <c r="C30" s="58">
        <v>108</v>
      </c>
      <c r="D30" s="59">
        <v>1</v>
      </c>
      <c r="E30" s="42" t="s">
        <v>74</v>
      </c>
      <c r="F30" s="161">
        <v>30000</v>
      </c>
      <c r="G30" s="128"/>
      <c r="H30" s="128"/>
    </row>
    <row r="31" spans="2:8" s="7" customFormat="1" ht="35" customHeight="1" x14ac:dyDescent="0.25">
      <c r="B31" s="229">
        <v>11</v>
      </c>
      <c r="C31" s="58">
        <v>109</v>
      </c>
      <c r="D31" s="59">
        <v>1</v>
      </c>
      <c r="E31" s="42" t="s">
        <v>75</v>
      </c>
      <c r="F31" s="161">
        <v>77000</v>
      </c>
      <c r="G31" s="128"/>
      <c r="H31" s="128"/>
    </row>
    <row r="32" spans="2:8" s="7" customFormat="1" ht="35" customHeight="1" x14ac:dyDescent="0.25">
      <c r="B32" s="229">
        <v>12</v>
      </c>
      <c r="C32" s="58">
        <v>109</v>
      </c>
      <c r="D32" s="59">
        <v>1</v>
      </c>
      <c r="E32" s="42" t="s">
        <v>175</v>
      </c>
      <c r="F32" s="161">
        <v>70000</v>
      </c>
      <c r="G32" s="128"/>
      <c r="H32" s="128"/>
    </row>
    <row r="33" spans="1:8" s="7" customFormat="1" ht="35" customHeight="1" x14ac:dyDescent="0.25">
      <c r="B33" s="229">
        <v>11</v>
      </c>
      <c r="C33" s="58">
        <v>110</v>
      </c>
      <c r="D33" s="59">
        <v>1</v>
      </c>
      <c r="E33" s="42" t="s">
        <v>76</v>
      </c>
      <c r="F33" s="161">
        <v>115000</v>
      </c>
      <c r="G33" s="128"/>
      <c r="H33" s="128"/>
    </row>
    <row r="34" spans="1:8" s="7" customFormat="1" ht="35" customHeight="1" x14ac:dyDescent="0.25">
      <c r="B34" s="229">
        <v>11</v>
      </c>
      <c r="C34" s="58">
        <v>112</v>
      </c>
      <c r="D34" s="59">
        <v>1</v>
      </c>
      <c r="E34" s="42" t="s">
        <v>174</v>
      </c>
      <c r="F34" s="161">
        <v>15000</v>
      </c>
      <c r="G34" s="128"/>
      <c r="H34" s="128"/>
    </row>
    <row r="35" spans="1:8" s="7" customFormat="1" ht="35" customHeight="1" x14ac:dyDescent="0.25">
      <c r="B35" s="229">
        <v>21</v>
      </c>
      <c r="C35" s="58">
        <v>112</v>
      </c>
      <c r="D35" s="59">
        <v>1</v>
      </c>
      <c r="E35" s="42" t="s">
        <v>77</v>
      </c>
      <c r="F35" s="161">
        <v>78</v>
      </c>
      <c r="G35" s="128"/>
      <c r="H35" s="128"/>
    </row>
    <row r="36" spans="1:8" s="7" customFormat="1" ht="35" customHeight="1" x14ac:dyDescent="0.25">
      <c r="B36" s="229">
        <v>22</v>
      </c>
      <c r="C36" s="58">
        <v>112</v>
      </c>
      <c r="D36" s="59">
        <v>1</v>
      </c>
      <c r="E36" s="42" t="s">
        <v>170</v>
      </c>
      <c r="F36" s="161">
        <v>310</v>
      </c>
      <c r="G36" s="128"/>
      <c r="H36" s="128"/>
    </row>
    <row r="37" spans="1:8" s="7" customFormat="1" ht="35" customHeight="1" x14ac:dyDescent="0.25">
      <c r="B37" s="229">
        <v>23</v>
      </c>
      <c r="C37" s="58">
        <v>112</v>
      </c>
      <c r="D37" s="59">
        <v>1</v>
      </c>
      <c r="E37" s="42" t="s">
        <v>251</v>
      </c>
      <c r="F37" s="161">
        <v>1000</v>
      </c>
      <c r="G37" s="128"/>
      <c r="H37" s="128"/>
    </row>
    <row r="38" spans="1:8" s="7" customFormat="1" ht="35" customHeight="1" x14ac:dyDescent="0.25">
      <c r="B38" s="229">
        <v>24</v>
      </c>
      <c r="C38" s="58">
        <v>112</v>
      </c>
      <c r="D38" s="59">
        <v>1</v>
      </c>
      <c r="E38" s="42" t="s">
        <v>171</v>
      </c>
      <c r="F38" s="161">
        <v>22000</v>
      </c>
      <c r="G38" s="128"/>
      <c r="H38" s="128"/>
    </row>
    <row r="39" spans="1:8" ht="35" customHeight="1" x14ac:dyDescent="0.8">
      <c r="A39" s="7"/>
      <c r="B39" s="229">
        <v>26</v>
      </c>
      <c r="C39" s="58">
        <v>112</v>
      </c>
      <c r="D39" s="59">
        <v>1</v>
      </c>
      <c r="E39" s="42" t="s">
        <v>172</v>
      </c>
      <c r="F39" s="161">
        <v>90312</v>
      </c>
      <c r="G39" s="128"/>
      <c r="H39" s="128"/>
    </row>
    <row r="40" spans="1:8" ht="35" customHeight="1" x14ac:dyDescent="0.8">
      <c r="B40" s="229">
        <v>12</v>
      </c>
      <c r="C40" s="58">
        <v>100</v>
      </c>
      <c r="D40" s="59">
        <v>1</v>
      </c>
      <c r="E40" s="14" t="s">
        <v>173</v>
      </c>
      <c r="F40" s="161">
        <v>15000</v>
      </c>
      <c r="G40" s="128"/>
      <c r="H40" s="128"/>
    </row>
    <row r="41" spans="1:8" ht="35" customHeight="1" x14ac:dyDescent="0.8">
      <c r="B41" s="230"/>
      <c r="C41" s="159"/>
      <c r="D41" s="62"/>
      <c r="E41" s="62" t="s">
        <v>337</v>
      </c>
      <c r="F41" s="238">
        <f>SUM(F24:F40)</f>
        <v>1442500</v>
      </c>
      <c r="G41" s="129"/>
      <c r="H41" s="129"/>
    </row>
    <row r="42" spans="1:8" ht="35" customHeight="1" thickBot="1" x14ac:dyDescent="0.85">
      <c r="B42" s="239"/>
      <c r="C42" s="240"/>
      <c r="D42" s="241"/>
      <c r="E42" s="242" t="s">
        <v>198</v>
      </c>
      <c r="F42" s="243">
        <v>50000</v>
      </c>
      <c r="G42" s="128"/>
      <c r="H42" s="128"/>
    </row>
    <row r="43" spans="1:8" ht="35" customHeight="1" thickBot="1" x14ac:dyDescent="0.85">
      <c r="B43" s="244"/>
      <c r="C43" s="245"/>
      <c r="D43" s="246"/>
      <c r="E43" s="246" t="s">
        <v>201</v>
      </c>
      <c r="F43" s="247">
        <f>SUM(F22+F42+F41)</f>
        <v>3520000</v>
      </c>
      <c r="G43" s="129"/>
      <c r="H43" s="129"/>
    </row>
  </sheetData>
  <mergeCells count="7">
    <mergeCell ref="H5:I5"/>
    <mergeCell ref="B1:F1"/>
    <mergeCell ref="B2:F2"/>
    <mergeCell ref="B3:F3"/>
    <mergeCell ref="B5:D5"/>
    <mergeCell ref="E5:E6"/>
    <mergeCell ref="F5:F6"/>
  </mergeCells>
  <hyperlinks>
    <hyperlink ref="H5:I5" location="البيانات!A1" display="العودة إلى صفحة البيانات" xr:uid="{613F711F-B23E-475C-A26C-2111554EA4D9}"/>
  </hyperlinks>
  <printOptions horizontalCentered="1" gridLinesSet="0"/>
  <pageMargins left="0.39370078740157483" right="0.39370078740157483" top="0.27559055118110237" bottom="0.27559055118110237" header="0.31496062992125984" footer="0.31496062992125984"/>
  <pageSetup paperSize="9" scale="56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G29"/>
  <sheetViews>
    <sheetView showGridLines="0" rightToLeft="1" zoomScale="90" zoomScaleNormal="90" zoomScaleSheetLayoutView="92" workbookViewId="0">
      <selection activeCell="B4" sqref="B4:D4"/>
    </sheetView>
  </sheetViews>
  <sheetFormatPr defaultColWidth="9.1796875" defaultRowHeight="26" x14ac:dyDescent="0.8"/>
  <cols>
    <col min="1" max="1" width="4.6328125" style="2" customWidth="1"/>
    <col min="2" max="2" width="14.1796875" style="27" customWidth="1"/>
    <col min="3" max="3" width="44" style="9" customWidth="1"/>
    <col min="4" max="4" width="21.7265625" style="27" customWidth="1"/>
    <col min="5" max="5" width="9.1796875" style="2"/>
    <col min="6" max="6" width="12.6328125" style="2" customWidth="1"/>
    <col min="7" max="7" width="10.36328125" style="2" customWidth="1"/>
    <col min="8" max="16384" width="9.1796875" style="2"/>
  </cols>
  <sheetData>
    <row r="1" spans="2:7" ht="28.5" customHeight="1" x14ac:dyDescent="0.6">
      <c r="B1" s="311" t="s">
        <v>78</v>
      </c>
      <c r="C1" s="311"/>
      <c r="D1" s="311"/>
    </row>
    <row r="2" spans="2:7" s="1" customFormat="1" ht="27.75" customHeight="1" x14ac:dyDescent="0.25">
      <c r="B2" s="300" t="s">
        <v>79</v>
      </c>
      <c r="C2" s="300"/>
      <c r="D2" s="300"/>
    </row>
    <row r="3" spans="2:7" s="1" customFormat="1" ht="27.75" customHeight="1" x14ac:dyDescent="0.25">
      <c r="B3" s="300" t="s">
        <v>184</v>
      </c>
      <c r="C3" s="300"/>
      <c r="D3" s="300"/>
    </row>
    <row r="4" spans="2:7" s="1" customFormat="1" ht="27.75" customHeight="1" x14ac:dyDescent="0.25">
      <c r="B4" s="300" t="s">
        <v>262</v>
      </c>
      <c r="C4" s="300"/>
      <c r="D4" s="300"/>
    </row>
    <row r="5" spans="2:7" x14ac:dyDescent="0.8">
      <c r="B5" s="134"/>
      <c r="C5" s="135"/>
      <c r="D5" s="136" t="s">
        <v>83</v>
      </c>
    </row>
    <row r="6" spans="2:7" s="3" customFormat="1" ht="35" customHeight="1" x14ac:dyDescent="0.25">
      <c r="B6" s="261" t="s">
        <v>332</v>
      </c>
      <c r="C6" s="262" t="s">
        <v>1</v>
      </c>
      <c r="D6" s="263" t="s">
        <v>334</v>
      </c>
      <c r="F6" s="294" t="s">
        <v>331</v>
      </c>
      <c r="G6" s="294"/>
    </row>
    <row r="7" spans="2:7" s="1" customFormat="1" ht="35" customHeight="1" x14ac:dyDescent="0.25">
      <c r="B7" s="264"/>
      <c r="C7" s="223" t="s">
        <v>95</v>
      </c>
      <c r="D7" s="335"/>
      <c r="F7" s="1" t="s">
        <v>105</v>
      </c>
    </row>
    <row r="8" spans="2:7" s="1" customFormat="1" ht="35" customHeight="1" x14ac:dyDescent="0.25">
      <c r="B8" s="264"/>
      <c r="C8" s="234" t="s">
        <v>84</v>
      </c>
      <c r="D8" s="335"/>
    </row>
    <row r="9" spans="2:7" s="1" customFormat="1" ht="35" customHeight="1" x14ac:dyDescent="0.25">
      <c r="B9" s="32">
        <v>10500</v>
      </c>
      <c r="C9" s="54" t="s">
        <v>80</v>
      </c>
      <c r="D9" s="162">
        <v>35000</v>
      </c>
    </row>
    <row r="10" spans="2:7" s="1" customFormat="1" ht="35" customHeight="1" x14ac:dyDescent="0.25">
      <c r="B10" s="265"/>
      <c r="C10" s="62" t="s">
        <v>3</v>
      </c>
      <c r="D10" s="238">
        <f>SUM(D9:D9)</f>
        <v>35000</v>
      </c>
    </row>
    <row r="11" spans="2:7" s="1" customFormat="1" ht="35" customHeight="1" x14ac:dyDescent="0.25">
      <c r="B11" s="264"/>
      <c r="C11" s="234" t="s">
        <v>101</v>
      </c>
      <c r="D11" s="335"/>
    </row>
    <row r="12" spans="2:7" s="1" customFormat="1" ht="35" customHeight="1" x14ac:dyDescent="0.25">
      <c r="B12" s="32">
        <v>11900</v>
      </c>
      <c r="C12" s="54" t="s">
        <v>115</v>
      </c>
      <c r="D12" s="162">
        <v>10000</v>
      </c>
    </row>
    <row r="13" spans="2:7" s="1" customFormat="1" ht="35" customHeight="1" x14ac:dyDescent="0.25">
      <c r="B13" s="265"/>
      <c r="C13" s="62" t="s">
        <v>103</v>
      </c>
      <c r="D13" s="238">
        <f>SUM(D12:D12)</f>
        <v>10000</v>
      </c>
    </row>
    <row r="14" spans="2:7" s="1" customFormat="1" ht="35" customHeight="1" x14ac:dyDescent="0.25">
      <c r="B14" s="265"/>
      <c r="C14" s="62" t="s">
        <v>154</v>
      </c>
      <c r="D14" s="238">
        <f>D10+D13</f>
        <v>45000</v>
      </c>
    </row>
    <row r="15" spans="2:7" s="1" customFormat="1" ht="35" customHeight="1" x14ac:dyDescent="0.25">
      <c r="B15" s="264"/>
      <c r="C15" s="223" t="s">
        <v>102</v>
      </c>
      <c r="D15" s="336"/>
    </row>
    <row r="16" spans="2:7" s="1" customFormat="1" ht="35" customHeight="1" x14ac:dyDescent="0.25">
      <c r="B16" s="264"/>
      <c r="C16" s="223" t="s">
        <v>291</v>
      </c>
      <c r="D16" s="335"/>
    </row>
    <row r="17" spans="2:4" s="1" customFormat="1" ht="35" customHeight="1" x14ac:dyDescent="0.25">
      <c r="B17" s="32">
        <v>40500</v>
      </c>
      <c r="C17" s="54" t="s">
        <v>274</v>
      </c>
      <c r="D17" s="161">
        <v>8000</v>
      </c>
    </row>
    <row r="18" spans="2:4" s="1" customFormat="1" ht="35" customHeight="1" x14ac:dyDescent="0.25">
      <c r="B18" s="265"/>
      <c r="C18" s="62" t="s">
        <v>88</v>
      </c>
      <c r="D18" s="238">
        <f>SUM(D17)</f>
        <v>8000</v>
      </c>
    </row>
    <row r="19" spans="2:4" ht="35" customHeight="1" thickBot="1" x14ac:dyDescent="0.65">
      <c r="B19" s="266"/>
      <c r="C19" s="232" t="s">
        <v>98</v>
      </c>
      <c r="D19" s="337">
        <f>SUM(D17)</f>
        <v>8000</v>
      </c>
    </row>
    <row r="20" spans="2:4" x14ac:dyDescent="0.8">
      <c r="B20" s="63"/>
      <c r="C20" s="8"/>
    </row>
    <row r="21" spans="2:4" x14ac:dyDescent="0.8">
      <c r="C21" s="11"/>
    </row>
    <row r="22" spans="2:4" x14ac:dyDescent="0.8">
      <c r="C22" s="11"/>
    </row>
    <row r="23" spans="2:4" x14ac:dyDescent="0.8">
      <c r="C23" s="11"/>
    </row>
    <row r="24" spans="2:4" x14ac:dyDescent="0.8">
      <c r="C24" s="11"/>
    </row>
    <row r="25" spans="2:4" x14ac:dyDescent="0.8">
      <c r="C25" s="11"/>
    </row>
    <row r="26" spans="2:4" x14ac:dyDescent="0.8">
      <c r="C26" s="11"/>
    </row>
    <row r="27" spans="2:4" x14ac:dyDescent="0.8">
      <c r="C27" s="11"/>
    </row>
    <row r="28" spans="2:4" x14ac:dyDescent="0.8">
      <c r="C28" s="11"/>
    </row>
    <row r="29" spans="2:4" x14ac:dyDescent="0.8">
      <c r="C29" s="11"/>
    </row>
  </sheetData>
  <mergeCells count="5">
    <mergeCell ref="F6:G6"/>
    <mergeCell ref="B1:D1"/>
    <mergeCell ref="B2:D2"/>
    <mergeCell ref="B3:D3"/>
    <mergeCell ref="B4:D4"/>
  </mergeCells>
  <hyperlinks>
    <hyperlink ref="F6:G6" location="البيانات!A1" display="العودة إلى صفحة البيانات" xr:uid="{C656BD00-9EA4-400F-A785-2EEADAAB7B30}"/>
  </hyperlinks>
  <printOptions horizontalCentered="1" gridLinesSet="0"/>
  <pageMargins left="0.39370078740157483" right="0.39370078740157483" top="0.98425196850393704" bottom="0.74803149606299213" header="0.31496062992125984" footer="0.31496062992125984"/>
  <pageSetup paperSize="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I24"/>
  <sheetViews>
    <sheetView showGridLines="0" rightToLeft="1" zoomScale="90" zoomScaleNormal="90" zoomScaleSheetLayoutView="93" workbookViewId="0">
      <selection activeCell="I14" sqref="I14"/>
    </sheetView>
  </sheetViews>
  <sheetFormatPr defaultColWidth="9.1796875" defaultRowHeight="26" x14ac:dyDescent="0.8"/>
  <cols>
    <col min="1" max="1" width="4.6328125" style="2" customWidth="1"/>
    <col min="2" max="3" width="8.7265625" style="41" customWidth="1"/>
    <col min="4" max="4" width="8.7265625" style="27" customWidth="1"/>
    <col min="5" max="5" width="47.1796875" style="9" customWidth="1"/>
    <col min="6" max="6" width="19" style="27" customWidth="1"/>
    <col min="7" max="7" width="9.1796875" style="2"/>
    <col min="8" max="8" width="12.6328125" style="2" customWidth="1"/>
    <col min="9" max="9" width="10.81640625" style="2" bestFit="1" customWidth="1"/>
    <col min="10" max="16384" width="9.1796875" style="2"/>
  </cols>
  <sheetData>
    <row r="1" spans="2:9" s="1" customFormat="1" ht="29.25" customHeight="1" x14ac:dyDescent="0.75">
      <c r="B1" s="312" t="s">
        <v>81</v>
      </c>
      <c r="C1" s="312"/>
      <c r="D1" s="312"/>
      <c r="E1" s="312"/>
      <c r="F1" s="312"/>
    </row>
    <row r="2" spans="2:9" s="1" customFormat="1" ht="24.5" x14ac:dyDescent="0.25">
      <c r="B2" s="303" t="s">
        <v>156</v>
      </c>
      <c r="C2" s="303"/>
      <c r="D2" s="303"/>
      <c r="E2" s="303"/>
      <c r="F2" s="303"/>
    </row>
    <row r="3" spans="2:9" s="1" customFormat="1" ht="24.5" x14ac:dyDescent="0.25">
      <c r="B3" s="303" t="s">
        <v>264</v>
      </c>
      <c r="C3" s="303"/>
      <c r="D3" s="303"/>
      <c r="E3" s="303"/>
      <c r="F3" s="303"/>
    </row>
    <row r="4" spans="2:9" ht="19.75" customHeight="1" thickBot="1" x14ac:dyDescent="0.85">
      <c r="D4" s="64"/>
      <c r="E4" s="224"/>
      <c r="F4" s="225" t="s">
        <v>83</v>
      </c>
    </row>
    <row r="5" spans="2:9" s="3" customFormat="1" ht="35" customHeight="1" x14ac:dyDescent="0.25">
      <c r="B5" s="313" t="s">
        <v>61</v>
      </c>
      <c r="C5" s="314"/>
      <c r="D5" s="314"/>
      <c r="E5" s="314" t="s">
        <v>1</v>
      </c>
      <c r="F5" s="316" t="s">
        <v>333</v>
      </c>
      <c r="H5" s="294" t="s">
        <v>331</v>
      </c>
      <c r="I5" s="294"/>
    </row>
    <row r="6" spans="2:9" s="3" customFormat="1" ht="35" customHeight="1" x14ac:dyDescent="0.25">
      <c r="B6" s="226" t="s">
        <v>62</v>
      </c>
      <c r="C6" s="194" t="s">
        <v>63</v>
      </c>
      <c r="D6" s="194" t="s">
        <v>64</v>
      </c>
      <c r="E6" s="315"/>
      <c r="F6" s="317"/>
    </row>
    <row r="7" spans="2:9" s="1" customFormat="1" ht="35" customHeight="1" x14ac:dyDescent="0.25">
      <c r="B7" s="227"/>
      <c r="C7" s="221"/>
      <c r="D7" s="222"/>
      <c r="E7" s="223" t="s">
        <v>95</v>
      </c>
      <c r="F7" s="228"/>
    </row>
    <row r="8" spans="2:9" s="1" customFormat="1" ht="35" customHeight="1" x14ac:dyDescent="0.25">
      <c r="B8" s="229">
        <v>11</v>
      </c>
      <c r="C8" s="59">
        <v>215</v>
      </c>
      <c r="D8" s="59">
        <v>1</v>
      </c>
      <c r="E8" s="54" t="s">
        <v>179</v>
      </c>
      <c r="F8" s="161">
        <v>10000</v>
      </c>
    </row>
    <row r="9" spans="2:9" s="1" customFormat="1" ht="35" customHeight="1" x14ac:dyDescent="0.25">
      <c r="B9" s="229">
        <v>11</v>
      </c>
      <c r="C9" s="59">
        <v>217</v>
      </c>
      <c r="D9" s="59">
        <v>1</v>
      </c>
      <c r="E9" s="54" t="s">
        <v>200</v>
      </c>
      <c r="F9" s="161">
        <v>35000</v>
      </c>
      <c r="I9" s="4"/>
    </row>
    <row r="10" spans="2:9" s="1" customFormat="1" ht="35" customHeight="1" x14ac:dyDescent="0.25">
      <c r="B10" s="230"/>
      <c r="C10" s="62"/>
      <c r="D10" s="66"/>
      <c r="E10" s="62" t="s">
        <v>99</v>
      </c>
      <c r="F10" s="238">
        <f>SUM(F8:F9)</f>
        <v>45000</v>
      </c>
    </row>
    <row r="11" spans="2:9" s="1" customFormat="1" ht="35" customHeight="1" x14ac:dyDescent="0.25">
      <c r="B11" s="227"/>
      <c r="C11" s="221"/>
      <c r="D11" s="222"/>
      <c r="E11" s="223" t="s">
        <v>96</v>
      </c>
      <c r="F11" s="335"/>
    </row>
    <row r="12" spans="2:9" s="5" customFormat="1" ht="35" customHeight="1" x14ac:dyDescent="0.25">
      <c r="B12" s="229">
        <v>11</v>
      </c>
      <c r="C12" s="59">
        <v>430</v>
      </c>
      <c r="D12" s="59">
        <v>1</v>
      </c>
      <c r="E12" s="54" t="s">
        <v>82</v>
      </c>
      <c r="F12" s="161">
        <v>8000</v>
      </c>
    </row>
    <row r="13" spans="2:9" s="1" customFormat="1" ht="35" customHeight="1" thickBot="1" x14ac:dyDescent="0.3">
      <c r="B13" s="231"/>
      <c r="C13" s="232"/>
      <c r="D13" s="233"/>
      <c r="E13" s="232" t="s">
        <v>98</v>
      </c>
      <c r="F13" s="337">
        <f>F12</f>
        <v>8000</v>
      </c>
    </row>
    <row r="14" spans="2:9" ht="20.25" customHeight="1" x14ac:dyDescent="0.8">
      <c r="B14" s="65"/>
      <c r="C14" s="65"/>
      <c r="D14" s="41"/>
      <c r="F14" s="64"/>
    </row>
    <row r="15" spans="2:9" x14ac:dyDescent="0.8">
      <c r="D15" s="64"/>
      <c r="E15" s="10"/>
      <c r="F15" s="64"/>
    </row>
    <row r="16" spans="2:9" x14ac:dyDescent="0.8">
      <c r="E16" s="10"/>
      <c r="F16" s="64"/>
    </row>
    <row r="17" spans="4:6" x14ac:dyDescent="0.8">
      <c r="D17" s="64"/>
      <c r="E17" s="10"/>
      <c r="F17" s="64"/>
    </row>
    <row r="18" spans="4:6" x14ac:dyDescent="0.8">
      <c r="D18" s="64"/>
      <c r="E18" s="10"/>
      <c r="F18" s="64"/>
    </row>
    <row r="19" spans="4:6" x14ac:dyDescent="0.8">
      <c r="D19" s="64"/>
      <c r="E19" s="10"/>
      <c r="F19" s="64"/>
    </row>
    <row r="20" spans="4:6" x14ac:dyDescent="0.8">
      <c r="D20" s="64"/>
      <c r="E20" s="10"/>
      <c r="F20" s="64"/>
    </row>
    <row r="21" spans="4:6" x14ac:dyDescent="0.8">
      <c r="D21" s="64"/>
      <c r="E21" s="10"/>
      <c r="F21" s="64"/>
    </row>
    <row r="22" spans="4:6" x14ac:dyDescent="0.8">
      <c r="D22" s="64"/>
      <c r="E22" s="10"/>
      <c r="F22" s="64"/>
    </row>
    <row r="23" spans="4:6" x14ac:dyDescent="0.8">
      <c r="D23" s="64"/>
      <c r="E23" s="10"/>
      <c r="F23" s="64"/>
    </row>
    <row r="24" spans="4:6" x14ac:dyDescent="0.8">
      <c r="D24" s="64"/>
      <c r="E24" s="10"/>
      <c r="F24" s="64"/>
    </row>
  </sheetData>
  <mergeCells count="7">
    <mergeCell ref="H5:I5"/>
    <mergeCell ref="B1:F1"/>
    <mergeCell ref="B2:F2"/>
    <mergeCell ref="B3:F3"/>
    <mergeCell ref="B5:D5"/>
    <mergeCell ref="E5:E6"/>
    <mergeCell ref="F5:F6"/>
  </mergeCells>
  <hyperlinks>
    <hyperlink ref="H5:I5" location="البيانات!A1" display="العودة إلى صفحة البيانات" xr:uid="{044C2BBD-DC7F-4F1C-B468-EF4AA485012E}"/>
  </hyperlinks>
  <printOptions horizontalCentered="1" gridLinesSet="0"/>
  <pageMargins left="0.47244094488188981" right="0.47244094488188981" top="0.98425196850393704" bottom="0.74803149606299213" header="0.31496062992125984" footer="0.31496062992125984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البيانات الوصفية</vt:lpstr>
      <vt:lpstr>المتغيرات</vt:lpstr>
      <vt:lpstr>البيانات</vt:lpstr>
      <vt:lpstr>1</vt:lpstr>
      <vt:lpstr>2</vt:lpstr>
      <vt:lpstr>1-2</vt:lpstr>
      <vt:lpstr>2-2</vt:lpstr>
      <vt:lpstr>3</vt:lpstr>
      <vt:lpstr>1-3</vt:lpstr>
      <vt:lpstr>4</vt:lpstr>
      <vt:lpstr>1-4</vt:lpstr>
      <vt:lpstr>'4'!_GoBack</vt:lpstr>
      <vt:lpstr>'1'!Print_Area</vt:lpstr>
      <vt:lpstr>'1-2'!Print_Area</vt:lpstr>
      <vt:lpstr>'1-4'!Print_Area</vt:lpstr>
      <vt:lpstr>'2'!Print_Area</vt:lpstr>
      <vt:lpstr>'2-2'!Print_Area</vt:lpstr>
      <vt:lpstr>'3'!Print_Area</vt:lpstr>
      <vt:lpstr>'4'!Print_Area</vt:lpstr>
      <vt:lpstr>'1-2'!Print_Titles</vt:lpstr>
      <vt:lpstr>'1-4'!Print_Titles</vt:lpstr>
      <vt:lpstr>'2'!Print_Titles</vt:lpstr>
      <vt:lpstr>'4'!Print_Titles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Nasser Suliman Al-maawali</dc:creator>
  <cp:lastModifiedBy>Yuosef Mohammed Aziz AL-Darmaki</cp:lastModifiedBy>
  <cp:lastPrinted>2024-12-12T08:19:42Z</cp:lastPrinted>
  <dcterms:created xsi:type="dcterms:W3CDTF">1997-12-17T10:14:40Z</dcterms:created>
  <dcterms:modified xsi:type="dcterms:W3CDTF">2026-03-10T08:42:48Z</dcterms:modified>
</cp:coreProperties>
</file>